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" yWindow="-45" windowWidth="15960" windowHeight="12120"/>
  </bookViews>
  <sheets>
    <sheet name="ОЛ ДуХХХ" sheetId="1" r:id="rId1"/>
  </sheets>
  <calcPr calcId="144525"/>
</workbook>
</file>

<file path=xl/calcChain.xml><?xml version="1.0" encoding="utf-8"?>
<calcChain xmlns="http://schemas.openxmlformats.org/spreadsheetml/2006/main">
  <c r="H100" i="1" l="1"/>
  <c r="K99" i="1"/>
  <c r="H99" i="1"/>
  <c r="D99" i="1"/>
  <c r="D98" i="1"/>
  <c r="D86" i="1"/>
  <c r="D84" i="1"/>
  <c r="K81" i="1"/>
  <c r="H81" i="1" s="1"/>
  <c r="K79" i="1"/>
  <c r="H79" i="1"/>
  <c r="K77" i="1"/>
  <c r="H77" i="1"/>
  <c r="K75" i="1"/>
  <c r="H75" i="1" s="1"/>
  <c r="K73" i="1"/>
  <c r="H73" i="1"/>
  <c r="K71" i="1"/>
  <c r="H71" i="1"/>
  <c r="K69" i="1"/>
  <c r="H69" i="1" s="1"/>
  <c r="K67" i="1"/>
  <c r="H67" i="1"/>
  <c r="H50" i="1"/>
  <c r="B45" i="1"/>
  <c r="J42" i="1"/>
  <c r="J41" i="1"/>
  <c r="J43" i="1" s="1"/>
  <c r="I41" i="1"/>
  <c r="I43" i="1" s="1"/>
  <c r="H41" i="1"/>
  <c r="H43" i="1" s="1"/>
</calcChain>
</file>

<file path=xl/sharedStrings.xml><?xml version="1.0" encoding="utf-8"?>
<sst xmlns="http://schemas.openxmlformats.org/spreadsheetml/2006/main" count="234" uniqueCount="139">
  <si>
    <t>ОПРОСНЫЙ ЛИСТ ДЛЯ ЗАКАЗА АВТОМАТИЗИРОВАННОЙ СИСТЕМЫ 
ДИСТАНЦИОННОГО УПРАВЛЕНИЯ ЗАПОРНОЙ АРМАТУРОЙ МАК</t>
  </si>
  <si>
    <t>№:</t>
  </si>
  <si>
    <t xml:space="preserve">Дата: </t>
  </si>
  <si>
    <t>I ИНФОРМАЦИЯ ОБ ОБЪЕКТЕ УСТАНОВКИ АВТОМАТИЗИРОВАННОЙ СИСТЕМЫ ДИСТАНЦИОННОГО УПРАВЛЕНИЯ ЗАПОРНОЙ АРМАТУРОЙ МАК</t>
  </si>
  <si>
    <t>1.1 Наименование объекта</t>
  </si>
  <si>
    <t xml:space="preserve">1.2 Конечный заказчик </t>
  </si>
  <si>
    <t>1. Эксплуатирующая организация:</t>
  </si>
  <si>
    <t>Наименование организации</t>
  </si>
  <si>
    <t>Контактное лицо</t>
  </si>
  <si>
    <t>Тел/факс, e-mail</t>
  </si>
  <si>
    <t>2. Проектная организация:</t>
  </si>
  <si>
    <t>3. Производитель:</t>
  </si>
  <si>
    <t>ООО "ИнтерТех Инвест"</t>
  </si>
  <si>
    <r>
      <rPr>
        <b/>
        <u/>
        <sz val="11"/>
        <color indexed="14"/>
        <rFont val="Calibri"/>
      </rPr>
      <t>info@intertech-i.ru</t>
    </r>
  </si>
  <si>
    <t>II ПАРАМЕТРЫ ОБОРУДОВАНИЯ</t>
  </si>
  <si>
    <t>2.1 Исполнение шарового крана</t>
  </si>
  <si>
    <t>Надземное</t>
  </si>
  <si>
    <t>2.2 Диаметр шарового крана Ду, мм</t>
  </si>
  <si>
    <t>2.3 Расстояние от поверхности земли до оси газопровода, мм</t>
  </si>
  <si>
    <t>2.4 Высота штока шарового крана</t>
  </si>
  <si>
    <t>Заполняется производителем:</t>
  </si>
  <si>
    <t>2.5 Давление условное Pу, бар</t>
  </si>
  <si>
    <t>2.6 Тип шарового крана</t>
  </si>
  <si>
    <t>С системой отбора давления газа</t>
  </si>
  <si>
    <t>2.7 Тип прохода шарового крана</t>
  </si>
  <si>
    <t>Полный проход</t>
  </si>
  <si>
    <t>2.8 Тип присоединения шарового крана</t>
  </si>
  <si>
    <t>Сварка/сварка</t>
  </si>
  <si>
    <t>2.9. Тип привода шарового крана</t>
  </si>
  <si>
    <t>Электрический привод</t>
  </si>
  <si>
    <t>-</t>
  </si>
  <si>
    <t>2.11 Подключение системы МАК к внешнему питанию</t>
  </si>
  <si>
    <t>2.12 Параметры внешнего питания</t>
  </si>
  <si>
    <t>2.13 Подключение системы МАК к внешней интегрируемой телеметрии</t>
  </si>
  <si>
    <t>Нет</t>
  </si>
  <si>
    <t>III ДОПОЛНИТЕЛЬНАЯ ИНФОРМАЦИЯ</t>
  </si>
  <si>
    <t>3.1 Наличие контура заземления</t>
  </si>
  <si>
    <t>Да</t>
  </si>
  <si>
    <t>3.2 Количество калиток ограждения кранового узла</t>
  </si>
  <si>
    <t>3.3 Длина кабеля для подключения датчиков положения калиток к МАК, м (максимальная 50м)</t>
  </si>
  <si>
    <t>3.4 Тип основного канала связи</t>
  </si>
  <si>
    <t>GSM</t>
  </si>
  <si>
    <t>3.5 Тип резервного канала связи</t>
  </si>
  <si>
    <r>
      <rPr>
        <sz val="11"/>
        <color indexed="8"/>
        <rFont val="Calibri"/>
      </rPr>
      <t xml:space="preserve">3.6 </t>
    </r>
    <r>
      <rPr>
        <sz val="10"/>
        <color indexed="8"/>
        <rFont val="Arial"/>
      </rPr>
      <t>Уровень приема сигнала GSM в зоне установки оборудования</t>
    </r>
    <r>
      <rPr>
        <b/>
        <sz val="10"/>
        <color indexed="8"/>
        <rFont val="Arial"/>
      </rPr>
      <t>*</t>
    </r>
    <r>
      <rPr>
        <sz val="10"/>
        <color indexed="8"/>
        <rFont val="Arial"/>
      </rPr>
      <t xml:space="preserve"> (оператор 1), %</t>
    </r>
  </si>
  <si>
    <r>
      <rPr>
        <sz val="10"/>
        <color indexed="8"/>
        <rFont val="Arial"/>
      </rPr>
      <t>Заполняется проектной организацией</t>
    </r>
  </si>
  <si>
    <r>
      <rPr>
        <sz val="11"/>
        <color indexed="8"/>
        <rFont val="Calibri"/>
      </rPr>
      <t xml:space="preserve">3.7 </t>
    </r>
    <r>
      <rPr>
        <sz val="10"/>
        <color indexed="8"/>
        <rFont val="Arial"/>
      </rPr>
      <t>Уровень приема сигнала GSM в зоне установки оборудования</t>
    </r>
    <r>
      <rPr>
        <b/>
        <sz val="10"/>
        <color indexed="8"/>
        <rFont val="Arial"/>
      </rPr>
      <t>*</t>
    </r>
    <r>
      <rPr>
        <sz val="10"/>
        <color indexed="8"/>
        <rFont val="Arial"/>
      </rPr>
      <t xml:space="preserve"> (оператор 2), %</t>
    </r>
  </si>
  <si>
    <t>!!! * при уровне сигнала ниже 15% невозможна корректная передача данных от объекта установки на верхний уровень.</t>
  </si>
  <si>
    <t>3.8 Габариты крановой площадки:</t>
  </si>
  <si>
    <t>Длина, м</t>
  </si>
  <si>
    <t>Ширина, м</t>
  </si>
  <si>
    <t>IV ПАРАМЕТРЫ ТЕЛЕИЗМЕРЕНИЙ</t>
  </si>
  <si>
    <t>В зависимости от необходимости телеизмерения параметра в столбце 3 указать "ДА" или "НЕТ"</t>
  </si>
  <si>
    <t>№ 
п/п</t>
  </si>
  <si>
    <t>Наименование параметра 
телеизмерения</t>
  </si>
  <si>
    <t>Телеизме-рение
 параметра</t>
  </si>
  <si>
    <t>Значения/Сигналы 
состояния параметра</t>
  </si>
  <si>
    <t>Тип/кол-во
 сигналов</t>
  </si>
  <si>
    <t>Наименование, 
технические характеристики оборудования</t>
  </si>
  <si>
    <t>Значение 1</t>
  </si>
  <si>
    <t>Значение 2</t>
  </si>
  <si>
    <t>Значение 3</t>
  </si>
  <si>
    <r>
      <rPr>
        <b/>
        <sz val="10"/>
        <color indexed="11"/>
        <rFont val="Arial"/>
      </rPr>
      <t>Тип, марка</t>
    </r>
    <r>
      <rPr>
        <b/>
        <sz val="16"/>
        <color indexed="11"/>
        <rFont val="Arial"/>
      </rPr>
      <t>¹</t>
    </r>
  </si>
  <si>
    <t>Кол-во датчиков, шт</t>
  </si>
  <si>
    <t>Давление газа до кранового узла , МПа (обязательный параметр)</t>
  </si>
  <si>
    <t>ДА</t>
  </si>
  <si>
    <t>Датчик избыточного давления взрывозащищенный МИДА-ДИ-13П-Ex</t>
  </si>
  <si>
    <t>min</t>
  </si>
  <si>
    <t>рабочее</t>
  </si>
  <si>
    <t>max</t>
  </si>
  <si>
    <t>Давление газа после кранового узла , Мпа (обязательный параметр)</t>
  </si>
  <si>
    <r>
      <rPr>
        <sz val="10"/>
        <color indexed="11"/>
        <rFont val="Arial"/>
      </rPr>
      <t>Температура газа на крановом узле,</t>
    </r>
    <r>
      <rPr>
        <b/>
        <sz val="10"/>
        <color indexed="11"/>
        <rFont val="Arial"/>
      </rPr>
      <t>°</t>
    </r>
    <r>
      <rPr>
        <sz val="10"/>
        <color indexed="11"/>
        <rFont val="Arial"/>
      </rPr>
      <t>С (опциональный параметр)</t>
    </r>
  </si>
  <si>
    <t>НЕТ</t>
  </si>
  <si>
    <t>Термопреобразователь поверхностный взрывозащищенный 
ТСП 011.100-Exd-Pt100</t>
  </si>
  <si>
    <t>норма</t>
  </si>
  <si>
    <t>Температура наружного воздуха,°С  (опциональный параметр)</t>
  </si>
  <si>
    <t>Термопреобразователь сопротивления взрывозащищенный 
ТСПУ - 1187</t>
  </si>
  <si>
    <t>Загазованность на крановом узле (СН4) (обязательный параметр)</t>
  </si>
  <si>
    <t>"НОРМА"/"ВЫШЕНОРМЫ"</t>
  </si>
  <si>
    <t>Газоанализатор горючих газов взрывозащищенный ИГМ-10ИК-01-2(-40)</t>
  </si>
  <si>
    <t>Давление рабочей среды в МАК в баллоне 1, МПа (обязательный параметр)</t>
  </si>
  <si>
    <t>Давление рабочей среды в МАК в баллоне 2, МПа (обязательный параметр)</t>
  </si>
  <si>
    <t>Давление рабочей среды в системе привода, Мпа (обязательный параметр)</t>
  </si>
  <si>
    <t>Степень разряда (сигнализация о состоянии) основной батареи питания блока управления и автоматизации (обязательный параметр)</t>
  </si>
  <si>
    <t>12,2/15%</t>
  </si>
  <si>
    <t>13,84/70%</t>
  </si>
  <si>
    <t>14,2/100%</t>
  </si>
  <si>
    <t>Функционал МАК</t>
  </si>
  <si>
    <t>Степень разряда (сигнализация о состоянии) дополнительной батареи питания блока управления и автоматизации (обязательный параметр)</t>
  </si>
  <si>
    <t>24,2/15%</t>
  </si>
  <si>
    <t>27,65/70%</t>
  </si>
  <si>
    <t>28,4/100%</t>
  </si>
  <si>
    <r>
      <rPr>
        <sz val="16"/>
        <color indexed="11"/>
        <rFont val="Arial"/>
      </rPr>
      <t>¹</t>
    </r>
    <r>
      <rPr>
        <sz val="10"/>
        <color indexed="11"/>
        <rFont val="Arial"/>
      </rPr>
      <t xml:space="preserve"> - производитель оставляет за собой право заменить оборудование на аналогичное</t>
    </r>
  </si>
  <si>
    <r>
      <rPr>
        <sz val="16"/>
        <color indexed="11"/>
        <rFont val="Arial"/>
      </rPr>
      <t>*</t>
    </r>
    <r>
      <rPr>
        <sz val="10"/>
        <color indexed="11"/>
        <rFont val="Arial"/>
      </rPr>
      <t xml:space="preserve"> - не входит в комплект поставки</t>
    </r>
  </si>
  <si>
    <t>V ПАРАМЕТРЫ ТЕЛЕСИГНАЛИЗАЦИИ</t>
  </si>
  <si>
    <t>№ п/п</t>
  </si>
  <si>
    <t>Телеизмерение
 параметра</t>
  </si>
  <si>
    <t>Сигналы 
состояния параметра</t>
  </si>
  <si>
    <r>
      <rPr>
        <sz val="10"/>
        <color indexed="11"/>
        <rFont val="Arial"/>
      </rPr>
      <t>Сигнализация положения запорной арматуры кранового узла</t>
    </r>
    <r>
      <rPr>
        <sz val="10"/>
        <color indexed="18"/>
        <rFont val="Arial"/>
      </rPr>
      <t xml:space="preserve"> </t>
    </r>
    <r>
      <rPr>
        <sz val="10"/>
        <color indexed="11"/>
        <rFont val="Arial"/>
      </rPr>
      <t xml:space="preserve"> (обязательный параметр)</t>
    </r>
  </si>
  <si>
    <t>"ОТКРЫТ"/"ЗАКРЫТ"/
"ПРОМЕЖУТОЧНОЕ ПОЛОЖЕНИЕ"</t>
  </si>
  <si>
    <t>Дискретный/2</t>
  </si>
  <si>
    <t>Сигнализация положения калиток ограждения кранового узла  (обязательный параметр)</t>
  </si>
  <si>
    <t>"ОТКРЫТА"/"ЗАКРЫТА"</t>
  </si>
  <si>
    <t>Выключатель концевой взрывозащищенный ДВГ2</t>
  </si>
  <si>
    <t>Сигнализация положения дверей блок-боксов, шкафов, люка (обязательный параметр)</t>
  </si>
  <si>
    <t>Сигнализация целостности электрических цепей управления исполнительных механизмов (обязательный параметр)</t>
  </si>
  <si>
    <t>"НОРМА"/"ОБРЫВ ЦЕПИ"</t>
  </si>
  <si>
    <t>Санкционированный и несанкционированный доступ на объект (обязательный параметр)</t>
  </si>
  <si>
    <t>"СВОЙ"/"ЧУЖОЙ"</t>
  </si>
  <si>
    <t>Дискретный/1</t>
  </si>
  <si>
    <r>
      <rPr>
        <sz val="16"/>
        <color indexed="11"/>
        <rFont val="Arial"/>
      </rPr>
      <t>¹</t>
    </r>
    <r>
      <rPr>
        <sz val="10"/>
        <color indexed="11"/>
        <rFont val="Arial"/>
      </rPr>
      <t xml:space="preserve"> - производитель оставляет за собой право заменить оборудование на аналогичное. * - не входит в комплект поставки</t>
    </r>
  </si>
  <si>
    <t>VI ПАРАМЕТРЫ ТЕЛЕУПРАВЛЕНИЯ</t>
  </si>
  <si>
    <t>В зависимости от необходимости телеуправления параметра в столбце 3 указать "ДА" или "НЕТ"</t>
  </si>
  <si>
    <t>Наименование параметра 
телеуправления</t>
  </si>
  <si>
    <t>Телеуправ-ление</t>
  </si>
  <si>
    <t>Тип, марка</t>
  </si>
  <si>
    <t>Управление запорной арматурой</t>
  </si>
  <si>
    <t>"ОТКРЫТЬ"/"ЗАКРЫТЬ"</t>
  </si>
  <si>
    <t xml:space="preserve"> -</t>
  </si>
  <si>
    <t>Технологическое страгивание запорной арматуры</t>
  </si>
  <si>
    <t>"СРЫВ"</t>
  </si>
  <si>
    <t>Наименование и маркировка оборудования:</t>
  </si>
  <si>
    <t>Автоматизированная система дистанционного управления запорной арматурой:</t>
  </si>
  <si>
    <t>МАК-__.__.__.__*</t>
  </si>
  <si>
    <t>*Заполняется производителем</t>
  </si>
  <si>
    <t>Согласование производителя</t>
  </si>
  <si>
    <t>должность</t>
  </si>
  <si>
    <t>ФИО, подпись</t>
  </si>
  <si>
    <t>Дата</t>
  </si>
  <si>
    <t>Согласование проектной организации</t>
  </si>
  <si>
    <t>Согласование эксплуатирующей</t>
  </si>
  <si>
    <t>организации</t>
  </si>
  <si>
    <t>Подземное</t>
  </si>
  <si>
    <t>Без системы отбора давления газа</t>
  </si>
  <si>
    <t>Стандартный проход</t>
  </si>
  <si>
    <t>Сварка/Сварка</t>
  </si>
  <si>
    <t>Сварка/Фланец</t>
  </si>
  <si>
    <t>Фланец/Фланец</t>
  </si>
  <si>
    <t>Пневматический привод</t>
  </si>
  <si>
    <t>Гидравлический привод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</si>
</sst>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indexed="8"/>
      <name val="Calibri"/>
    </font>
    <font>
      <sz val="10"/>
      <color indexed="11"/>
      <name val="Arial"/>
    </font>
    <font>
      <sz val="10"/>
      <color indexed="12"/>
      <name val="Arial"/>
    </font>
    <font>
      <b/>
      <sz val="14"/>
      <color indexed="11"/>
      <name val="Arial"/>
    </font>
    <font>
      <b/>
      <sz val="12"/>
      <color indexed="11"/>
      <name val="Arial"/>
    </font>
    <font>
      <b/>
      <sz val="12"/>
      <color indexed="8"/>
      <name val="Arial"/>
    </font>
    <font>
      <b/>
      <sz val="15"/>
      <color indexed="8"/>
      <name val="Arial"/>
    </font>
    <font>
      <b/>
      <sz val="10"/>
      <color indexed="8"/>
      <name val="Arial"/>
    </font>
    <font>
      <b/>
      <sz val="16"/>
      <color indexed="11"/>
      <name val="Arial"/>
    </font>
    <font>
      <b/>
      <sz val="10"/>
      <color indexed="11"/>
      <name val="Arial"/>
    </font>
    <font>
      <b/>
      <u/>
      <sz val="10"/>
      <color indexed="11"/>
      <name val="Arial"/>
    </font>
    <font>
      <b/>
      <sz val="11"/>
      <color indexed="8"/>
      <name val="Calibri"/>
    </font>
    <font>
      <b/>
      <sz val="10"/>
      <color indexed="13"/>
      <name val="Arial"/>
    </font>
    <font>
      <sz val="10"/>
      <color indexed="8"/>
      <name val="Arial"/>
    </font>
    <font>
      <b/>
      <u/>
      <sz val="11"/>
      <color indexed="14"/>
      <name val="Calibri"/>
    </font>
    <font>
      <sz val="12"/>
      <color indexed="11"/>
      <name val="Arial"/>
    </font>
    <font>
      <i/>
      <sz val="10"/>
      <color indexed="11"/>
      <name val="Arial"/>
    </font>
    <font>
      <sz val="16"/>
      <color indexed="11"/>
      <name val="Arial"/>
    </font>
    <font>
      <sz val="12"/>
      <color indexed="8"/>
      <name val="Arial"/>
    </font>
    <font>
      <sz val="10"/>
      <color indexed="18"/>
      <name val="Arial"/>
    </font>
    <font>
      <b/>
      <u/>
      <sz val="14"/>
      <color indexed="11"/>
      <name val="Arial"/>
    </font>
    <font>
      <b/>
      <sz val="16"/>
      <color indexed="8"/>
      <name val="Arial"/>
    </font>
    <font>
      <b/>
      <sz val="2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1" fillId="2" borderId="5" xfId="0" applyNumberFormat="1" applyFont="1" applyFill="1" applyBorder="1" applyAlignment="1">
      <alignment horizontal="left"/>
    </xf>
    <xf numFmtId="0" fontId="0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left" vertical="center"/>
    </xf>
    <xf numFmtId="0" fontId="0" fillId="2" borderId="7" xfId="0" applyNumberFormat="1" applyFont="1" applyFill="1" applyBorder="1" applyAlignment="1"/>
    <xf numFmtId="49" fontId="4" fillId="0" borderId="9" xfId="0" applyNumberFormat="1" applyFont="1" applyBorder="1" applyAlignment="1">
      <alignment horizontal="left" vertical="center"/>
    </xf>
    <xf numFmtId="0" fontId="0" fillId="2" borderId="10" xfId="0" applyNumberFormat="1" applyFont="1" applyFill="1" applyBorder="1" applyAlignment="1"/>
    <xf numFmtId="49" fontId="4" fillId="2" borderId="11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vertical="center"/>
    </xf>
    <xf numFmtId="0" fontId="0" fillId="2" borderId="12" xfId="0" applyNumberFormat="1" applyFont="1" applyFill="1" applyBorder="1" applyAlignment="1"/>
    <xf numFmtId="49" fontId="9" fillId="2" borderId="16" xfId="0" applyNumberFormat="1" applyFont="1" applyFill="1" applyBorder="1" applyAlignment="1"/>
    <xf numFmtId="0" fontId="9" fillId="2" borderId="17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9" fillId="2" borderId="11" xfId="0" applyNumberFormat="1" applyFont="1" applyFill="1" applyBorder="1" applyAlignment="1">
      <alignment horizontal="left" vertical="center"/>
    </xf>
    <xf numFmtId="0" fontId="0" fillId="2" borderId="4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vertical="center"/>
    </xf>
    <xf numFmtId="0" fontId="10" fillId="2" borderId="7" xfId="0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/>
    <xf numFmtId="0" fontId="1" fillId="2" borderId="22" xfId="0" applyNumberFormat="1" applyFont="1" applyFill="1" applyBorder="1" applyAlignment="1"/>
    <xf numFmtId="49" fontId="1" fillId="2" borderId="24" xfId="0" applyNumberFormat="1" applyFont="1" applyFill="1" applyBorder="1" applyAlignment="1"/>
    <xf numFmtId="0" fontId="1" fillId="2" borderId="25" xfId="0" applyNumberFormat="1" applyFont="1" applyFill="1" applyBorder="1" applyAlignment="1"/>
    <xf numFmtId="49" fontId="1" fillId="2" borderId="16" xfId="0" applyNumberFormat="1" applyFont="1" applyFill="1" applyBorder="1" applyAlignment="1"/>
    <xf numFmtId="0" fontId="1" fillId="2" borderId="29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11" fillId="2" borderId="11" xfId="0" applyNumberFormat="1" applyFont="1" applyFill="1" applyBorder="1" applyAlignment="1"/>
    <xf numFmtId="49" fontId="9" fillId="2" borderId="7" xfId="0" applyNumberFormat="1" applyFont="1" applyFill="1" applyBorder="1" applyAlignment="1"/>
    <xf numFmtId="0" fontId="11" fillId="2" borderId="7" xfId="0" applyNumberFormat="1" applyFont="1" applyFill="1" applyBorder="1" applyAlignment="1"/>
    <xf numFmtId="0" fontId="1" fillId="2" borderId="31" xfId="0" applyNumberFormat="1" applyFont="1" applyFill="1" applyBorder="1" applyAlignment="1"/>
    <xf numFmtId="0" fontId="1" fillId="2" borderId="32" xfId="0" applyNumberFormat="1" applyFont="1" applyFill="1" applyBorder="1" applyAlignment="1"/>
    <xf numFmtId="0" fontId="1" fillId="2" borderId="17" xfId="0" applyNumberFormat="1" applyFont="1" applyFill="1" applyBorder="1" applyAlignment="1"/>
    <xf numFmtId="0" fontId="1" fillId="2" borderId="11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/>
    <xf numFmtId="0" fontId="7" fillId="2" borderId="24" xfId="0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/>
    </xf>
    <xf numFmtId="0" fontId="7" fillId="3" borderId="24" xfId="0" applyNumberFormat="1" applyFont="1" applyFill="1" applyBorder="1" applyAlignment="1">
      <alignment horizontal="left"/>
    </xf>
    <xf numFmtId="49" fontId="7" fillId="2" borderId="24" xfId="0" applyNumberFormat="1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 wrapText="1"/>
    </xf>
    <xf numFmtId="0" fontId="7" fillId="3" borderId="25" xfId="0" applyNumberFormat="1" applyFont="1" applyFill="1" applyBorder="1" applyAlignment="1">
      <alignment horizontal="left"/>
    </xf>
    <xf numFmtId="0" fontId="7" fillId="2" borderId="11" xfId="0" applyNumberFormat="1" applyFont="1" applyFill="1" applyBorder="1" applyAlignment="1">
      <alignment horizontal="left" wrapText="1"/>
    </xf>
    <xf numFmtId="0" fontId="7" fillId="2" borderId="7" xfId="0" applyNumberFormat="1" applyFont="1" applyFill="1" applyBorder="1" applyAlignment="1">
      <alignment horizontal="left" wrapText="1"/>
    </xf>
    <xf numFmtId="0" fontId="0" fillId="2" borderId="41" xfId="0" applyNumberFormat="1" applyFont="1" applyFill="1" applyBorder="1" applyAlignment="1"/>
    <xf numFmtId="0" fontId="13" fillId="2" borderId="41" xfId="0" applyNumberFormat="1" applyFont="1" applyFill="1" applyBorder="1" applyAlignment="1">
      <alignment horizontal="left"/>
    </xf>
    <xf numFmtId="0" fontId="13" fillId="2" borderId="24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left"/>
    </xf>
    <xf numFmtId="0" fontId="13" fillId="2" borderId="11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0" fillId="2" borderId="8" xfId="0" applyNumberFormat="1" applyFont="1" applyFill="1" applyBorder="1" applyAlignment="1"/>
    <xf numFmtId="164" fontId="7" fillId="2" borderId="31" xfId="0" applyNumberFormat="1" applyFont="1" applyFill="1" applyBorder="1" applyAlignment="1">
      <alignment horizontal="center"/>
    </xf>
    <xf numFmtId="164" fontId="9" fillId="2" borderId="17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left"/>
    </xf>
    <xf numFmtId="0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6" xfId="0" applyNumberFormat="1" applyFont="1" applyFill="1" applyBorder="1" applyAlignment="1"/>
    <xf numFmtId="49" fontId="9" fillId="2" borderId="5" xfId="0" applyNumberFormat="1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wrapText="1"/>
    </xf>
    <xf numFmtId="0" fontId="16" fillId="2" borderId="44" xfId="0" applyNumberFormat="1" applyFont="1" applyFill="1" applyBorder="1" applyAlignment="1"/>
    <xf numFmtId="0" fontId="0" fillId="2" borderId="44" xfId="0" applyNumberFormat="1" applyFont="1" applyFill="1" applyBorder="1" applyAlignment="1"/>
    <xf numFmtId="0" fontId="0" fillId="2" borderId="45" xfId="0" applyNumberFormat="1" applyFont="1" applyFill="1" applyBorder="1" applyAlignment="1"/>
    <xf numFmtId="49" fontId="9" fillId="2" borderId="46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/>
    <xf numFmtId="49" fontId="9" fillId="2" borderId="46" xfId="0" applyNumberFormat="1" applyFont="1" applyFill="1" applyBorder="1" applyAlignment="1">
      <alignment horizontal="center" vertical="center"/>
    </xf>
    <xf numFmtId="0" fontId="9" fillId="2" borderId="46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52" xfId="0" applyNumberFormat="1" applyFont="1" applyFill="1" applyBorder="1" applyAlignment="1">
      <alignment horizontal="center" vertical="center"/>
    </xf>
    <xf numFmtId="0" fontId="9" fillId="2" borderId="55" xfId="0" applyNumberFormat="1" applyFont="1" applyFill="1" applyBorder="1" applyAlignment="1">
      <alignment horizontal="center" vertical="center"/>
    </xf>
    <xf numFmtId="0" fontId="9" fillId="2" borderId="41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left" vertical="center" wrapText="1"/>
    </xf>
    <xf numFmtId="0" fontId="9" fillId="2" borderId="57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/>
    </xf>
    <xf numFmtId="0" fontId="1" fillId="2" borderId="58" xfId="0" applyNumberFormat="1" applyFont="1" applyFill="1" applyBorder="1" applyAlignment="1">
      <alignment horizontal="center" vertical="center" wrapText="1"/>
    </xf>
    <xf numFmtId="0" fontId="1" fillId="2" borderId="41" xfId="0" applyNumberFormat="1" applyFont="1" applyFill="1" applyBorder="1" applyAlignment="1">
      <alignment horizontal="center" vertical="center" wrapText="1"/>
    </xf>
    <xf numFmtId="0" fontId="9" fillId="2" borderId="58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/>
    </xf>
    <xf numFmtId="49" fontId="9" fillId="2" borderId="55" xfId="0" applyNumberFormat="1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/>
    <xf numFmtId="0" fontId="0" fillId="2" borderId="61" xfId="0" applyNumberFormat="1" applyFont="1" applyFill="1" applyBorder="1" applyAlignment="1"/>
    <xf numFmtId="0" fontId="16" fillId="2" borderId="5" xfId="0" applyNumberFormat="1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9" fillId="2" borderId="5" xfId="0" applyNumberFormat="1" applyFont="1" applyFill="1" applyBorder="1" applyAlignment="1"/>
    <xf numFmtId="0" fontId="0" fillId="2" borderId="5" xfId="0" applyFont="1" applyFill="1" applyBorder="1" applyAlignment="1"/>
    <xf numFmtId="0" fontId="9" fillId="3" borderId="46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9" fillId="2" borderId="46" xfId="0" applyNumberFormat="1" applyFont="1" applyFill="1" applyBorder="1" applyAlignment="1">
      <alignment horizontal="center"/>
    </xf>
    <xf numFmtId="0" fontId="1" fillId="2" borderId="61" xfId="0" applyNumberFormat="1" applyFont="1" applyFill="1" applyBorder="1" applyAlignment="1"/>
    <xf numFmtId="0" fontId="10" fillId="2" borderId="5" xfId="0" applyNumberFormat="1" applyFont="1" applyFill="1" applyBorder="1" applyAlignment="1"/>
    <xf numFmtId="0" fontId="1" fillId="2" borderId="44" xfId="0" applyNumberFormat="1" applyFont="1" applyFill="1" applyBorder="1" applyAlignment="1"/>
    <xf numFmtId="0" fontId="9" fillId="2" borderId="5" xfId="0" applyNumberFormat="1" applyFont="1" applyFill="1" applyBorder="1" applyAlignment="1"/>
    <xf numFmtId="49" fontId="1" fillId="2" borderId="61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>
      <alignment horizontal="center"/>
    </xf>
    <xf numFmtId="0" fontId="0" fillId="2" borderId="64" xfId="0" applyNumberFormat="1" applyFont="1" applyFill="1" applyBorder="1" applyAlignment="1"/>
    <xf numFmtId="0" fontId="9" fillId="2" borderId="65" xfId="0" applyNumberFormat="1" applyFont="1" applyFill="1" applyBorder="1" applyAlignment="1"/>
    <xf numFmtId="0" fontId="0" fillId="2" borderId="65" xfId="0" applyNumberFormat="1" applyFont="1" applyFill="1" applyBorder="1" applyAlignment="1"/>
    <xf numFmtId="0" fontId="0" fillId="2" borderId="66" xfId="0" applyNumberFormat="1" applyFont="1" applyFill="1" applyBorder="1" applyAlignment="1"/>
    <xf numFmtId="0" fontId="0" fillId="6" borderId="5" xfId="0" applyNumberFormat="1" applyFont="1" applyFill="1" applyBorder="1" applyAlignment="1"/>
    <xf numFmtId="0" fontId="0" fillId="6" borderId="5" xfId="0" applyNumberFormat="1" applyFont="1" applyFill="1" applyBorder="1" applyAlignment="1">
      <alignment horizontal="left"/>
    </xf>
    <xf numFmtId="49" fontId="1" fillId="2" borderId="61" xfId="0" applyNumberFormat="1" applyFont="1" applyFill="1" applyBorder="1" applyAlignment="1">
      <alignment horizontal="right"/>
    </xf>
    <xf numFmtId="0" fontId="1" fillId="2" borderId="61" xfId="0" applyNumberFormat="1" applyFont="1" applyFill="1" applyBorder="1" applyAlignment="1">
      <alignment horizontal="right"/>
    </xf>
    <xf numFmtId="49" fontId="1" fillId="2" borderId="46" xfId="0" applyNumberFormat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6" xfId="0" applyNumberFormat="1" applyFont="1" applyFill="1" applyBorder="1" applyAlignment="1">
      <alignment horizontal="center" vertical="center" wrapText="1"/>
    </xf>
    <xf numFmtId="49" fontId="9" fillId="2" borderId="46" xfId="0" applyNumberFormat="1" applyFont="1" applyFill="1" applyBorder="1" applyAlignment="1">
      <alignment horizontal="center" vertical="center" wrapText="1"/>
    </xf>
    <xf numFmtId="0" fontId="9" fillId="2" borderId="46" xfId="0" applyNumberFormat="1" applyFont="1" applyFill="1" applyBorder="1" applyAlignment="1">
      <alignment horizontal="center" vertical="center" wrapText="1"/>
    </xf>
    <xf numFmtId="49" fontId="22" fillId="2" borderId="5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left"/>
    </xf>
    <xf numFmtId="0" fontId="7" fillId="2" borderId="15" xfId="0" applyNumberFormat="1" applyFont="1" applyFill="1" applyBorder="1" applyAlignment="1">
      <alignment horizontal="left"/>
    </xf>
    <xf numFmtId="0" fontId="7" fillId="2" borderId="14" xfId="0" applyNumberFormat="1" applyFont="1" applyFill="1" applyBorder="1" applyAlignment="1">
      <alignment horizontal="left"/>
    </xf>
    <xf numFmtId="49" fontId="9" fillId="2" borderId="46" xfId="0" applyNumberFormat="1" applyFont="1" applyFill="1" applyBorder="1" applyAlignment="1">
      <alignment horizontal="center" vertical="center"/>
    </xf>
    <xf numFmtId="0" fontId="9" fillId="2" borderId="46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49" fontId="7" fillId="2" borderId="55" xfId="0" applyNumberFormat="1" applyFont="1" applyFill="1" applyBorder="1" applyAlignment="1">
      <alignment horizontal="center" vertical="center"/>
    </xf>
    <xf numFmtId="0" fontId="7" fillId="2" borderId="46" xfId="0" applyNumberFormat="1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49" fontId="1" fillId="2" borderId="46" xfId="0" applyNumberFormat="1" applyFont="1" applyFill="1" applyBorder="1" applyAlignment="1">
      <alignment horizontal="left" vertical="center" wrapText="1"/>
    </xf>
    <xf numFmtId="0" fontId="1" fillId="2" borderId="46" xfId="0" applyNumberFormat="1" applyFont="1" applyFill="1" applyBorder="1" applyAlignment="1">
      <alignment horizontal="left" vertical="center" wrapText="1"/>
    </xf>
    <xf numFmtId="0" fontId="7" fillId="3" borderId="49" xfId="0" applyNumberFormat="1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 vertical="center" wrapText="1"/>
    </xf>
    <xf numFmtId="0" fontId="1" fillId="2" borderId="52" xfId="0" applyNumberFormat="1" applyFont="1" applyFill="1" applyBorder="1" applyAlignment="1">
      <alignment horizontal="left" vertical="center" wrapText="1"/>
    </xf>
    <xf numFmtId="0" fontId="11" fillId="3" borderId="40" xfId="0" applyNumberFormat="1" applyFont="1" applyFill="1" applyBorder="1" applyAlignment="1">
      <alignment horizontal="left"/>
    </xf>
    <xf numFmtId="0" fontId="0" fillId="2" borderId="40" xfId="0" applyFont="1" applyFill="1" applyBorder="1" applyAlignment="1">
      <alignment horizontal="left"/>
    </xf>
    <xf numFmtId="49" fontId="7" fillId="2" borderId="33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8" xfId="0" applyNumberFormat="1" applyFont="1" applyFill="1" applyBorder="1" applyAlignment="1"/>
    <xf numFmtId="49" fontId="1" fillId="2" borderId="48" xfId="0" applyNumberFormat="1" applyFont="1" applyFill="1" applyBorder="1" applyAlignment="1">
      <alignment horizontal="left" vertical="center" wrapText="1"/>
    </xf>
    <xf numFmtId="0" fontId="1" fillId="2" borderId="50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" vertical="center"/>
    </xf>
    <xf numFmtId="0" fontId="20" fillId="2" borderId="5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left" vertical="center" wrapText="1"/>
    </xf>
    <xf numFmtId="0" fontId="9" fillId="2" borderId="52" xfId="0" applyNumberFormat="1" applyFont="1" applyFill="1" applyBorder="1" applyAlignment="1">
      <alignment horizontal="center" vertical="center"/>
    </xf>
    <xf numFmtId="0" fontId="9" fillId="2" borderId="54" xfId="0" applyNumberFormat="1" applyFont="1" applyFill="1" applyBorder="1" applyAlignment="1">
      <alignment horizontal="center" vertical="center"/>
    </xf>
    <xf numFmtId="0" fontId="9" fillId="2" borderId="56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 wrapText="1"/>
    </xf>
    <xf numFmtId="0" fontId="1" fillId="2" borderId="55" xfId="0" applyNumberFormat="1" applyFont="1" applyFill="1" applyBorder="1" applyAlignment="1">
      <alignment horizontal="center" vertical="center" wrapText="1"/>
    </xf>
    <xf numFmtId="49" fontId="1" fillId="2" borderId="62" xfId="0" applyNumberFormat="1" applyFont="1" applyFill="1" applyBorder="1" applyAlignment="1">
      <alignment horizontal="center" vertical="center" wrapText="1"/>
    </xf>
    <xf numFmtId="0" fontId="1" fillId="2" borderId="63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/>
    </xf>
    <xf numFmtId="0" fontId="1" fillId="2" borderId="46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left"/>
    </xf>
    <xf numFmtId="0" fontId="1" fillId="2" borderId="27" xfId="0" applyNumberFormat="1" applyFont="1" applyFill="1" applyBorder="1" applyAlignment="1">
      <alignment horizontal="left"/>
    </xf>
    <xf numFmtId="0" fontId="1" fillId="2" borderId="28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left"/>
    </xf>
    <xf numFmtId="0" fontId="1" fillId="2" borderId="15" xfId="0" applyNumberFormat="1" applyFont="1" applyFill="1" applyBorder="1" applyAlignment="1">
      <alignment horizontal="left"/>
    </xf>
    <xf numFmtId="0" fontId="1" fillId="2" borderId="14" xfId="0" applyNumberFormat="1" applyFont="1" applyFill="1" applyBorder="1" applyAlignment="1">
      <alignment horizontal="left"/>
    </xf>
    <xf numFmtId="0" fontId="7" fillId="3" borderId="21" xfId="0" applyNumberFormat="1" applyFont="1" applyFill="1" applyBorder="1" applyAlignment="1">
      <alignment horizontal="left"/>
    </xf>
    <xf numFmtId="0" fontId="7" fillId="2" borderId="22" xfId="0" applyNumberFormat="1" applyFont="1" applyFill="1" applyBorder="1" applyAlignment="1">
      <alignment horizontal="left"/>
    </xf>
    <xf numFmtId="0" fontId="7" fillId="2" borderId="31" xfId="0" applyNumberFormat="1" applyFont="1" applyFill="1" applyBorder="1" applyAlignment="1">
      <alignment horizontal="left"/>
    </xf>
    <xf numFmtId="0" fontId="7" fillId="3" borderId="24" xfId="0" applyNumberFormat="1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9" fillId="2" borderId="55" xfId="0" applyNumberFormat="1" applyFont="1" applyFill="1" applyBorder="1" applyAlignment="1">
      <alignment horizontal="center" vertical="center"/>
    </xf>
    <xf numFmtId="49" fontId="9" fillId="2" borderId="59" xfId="0" applyNumberFormat="1" applyFont="1" applyFill="1" applyBorder="1" applyAlignment="1">
      <alignment horizontal="center" vertical="center"/>
    </xf>
    <xf numFmtId="0" fontId="9" fillId="2" borderId="60" xfId="0" applyNumberFormat="1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/>
    </xf>
    <xf numFmtId="0" fontId="7" fillId="4" borderId="24" xfId="0" applyNumberFormat="1" applyFont="1" applyFill="1" applyBorder="1" applyAlignment="1">
      <alignment horizontal="left"/>
    </xf>
    <xf numFmtId="0" fontId="0" fillId="2" borderId="25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7" fillId="2" borderId="24" xfId="0" applyNumberFormat="1" applyFont="1" applyFill="1" applyBorder="1" applyAlignment="1">
      <alignment horizontal="left"/>
    </xf>
    <xf numFmtId="0" fontId="13" fillId="2" borderId="25" xfId="0" applyNumberFormat="1" applyFont="1" applyFill="1" applyBorder="1" applyAlignment="1">
      <alignment horizontal="left"/>
    </xf>
    <xf numFmtId="0" fontId="13" fillId="2" borderId="32" xfId="0" applyNumberFormat="1" applyFont="1" applyFill="1" applyBorder="1" applyAlignment="1">
      <alignment horizontal="left"/>
    </xf>
    <xf numFmtId="0" fontId="9" fillId="2" borderId="4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left"/>
    </xf>
    <xf numFmtId="0" fontId="13" fillId="2" borderId="19" xfId="0" applyNumberFormat="1" applyFont="1" applyFill="1" applyBorder="1" applyAlignment="1">
      <alignment horizontal="left"/>
    </xf>
    <xf numFmtId="0" fontId="13" fillId="2" borderId="20" xfId="0" applyNumberFormat="1" applyFont="1" applyFill="1" applyBorder="1" applyAlignment="1">
      <alignment horizontal="left"/>
    </xf>
    <xf numFmtId="49" fontId="13" fillId="2" borderId="33" xfId="0" applyNumberFormat="1" applyFont="1" applyFill="1" applyBorder="1" applyAlignment="1">
      <alignment horizontal="left"/>
    </xf>
    <xf numFmtId="0" fontId="13" fillId="2" borderId="27" xfId="0" applyNumberFormat="1" applyFont="1" applyFill="1" applyBorder="1" applyAlignment="1">
      <alignment horizontal="left"/>
    </xf>
    <xf numFmtId="0" fontId="13" fillId="2" borderId="28" xfId="0" applyNumberFormat="1" applyFont="1" applyFill="1" applyBorder="1" applyAlignment="1">
      <alignment horizontal="left"/>
    </xf>
    <xf numFmtId="49" fontId="5" fillId="0" borderId="9" xfId="0" applyNumberFormat="1" applyFont="1" applyBorder="1" applyAlignment="1">
      <alignment horizontal="left" vertical="center"/>
    </xf>
    <xf numFmtId="14" fontId="6" fillId="2" borderId="9" xfId="0" applyNumberFormat="1" applyFont="1" applyFill="1" applyBorder="1" applyAlignment="1">
      <alignment horizontal="right" vertical="center"/>
    </xf>
    <xf numFmtId="0" fontId="9" fillId="2" borderId="18" xfId="0" applyNumberFormat="1" applyFont="1" applyFill="1" applyBorder="1" applyAlignment="1">
      <alignment horizontal="left" vertical="center"/>
    </xf>
    <xf numFmtId="0" fontId="1" fillId="2" borderId="19" xfId="0" applyNumberFormat="1" applyFont="1" applyFill="1" applyBorder="1" applyAlignment="1">
      <alignment horizontal="left" vertical="center"/>
    </xf>
    <xf numFmtId="0" fontId="1" fillId="2" borderId="20" xfId="0" applyNumberFormat="1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 wrapText="1"/>
    </xf>
    <xf numFmtId="0" fontId="1" fillId="2" borderId="15" xfId="0" applyNumberFormat="1" applyFont="1" applyFill="1" applyBorder="1" applyAlignment="1">
      <alignment horizontal="left" vertical="center" wrapText="1"/>
    </xf>
    <xf numFmtId="0" fontId="1" fillId="2" borderId="14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1" fillId="2" borderId="43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left" vertical="top"/>
    </xf>
    <xf numFmtId="0" fontId="1" fillId="2" borderId="14" xfId="0" applyNumberFormat="1" applyFont="1" applyFill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/>
    </xf>
    <xf numFmtId="0" fontId="7" fillId="2" borderId="32" xfId="0" applyNumberFormat="1" applyFont="1" applyFill="1" applyBorder="1" applyAlignment="1">
      <alignment horizontal="left"/>
    </xf>
    <xf numFmtId="16" fontId="1" fillId="2" borderId="27" xfId="0" applyNumberFormat="1" applyFont="1" applyFill="1" applyBorder="1" applyAlignment="1">
      <alignment horizontal="left"/>
    </xf>
    <xf numFmtId="16" fontId="1" fillId="2" borderId="28" xfId="0" applyNumberFormat="1" applyFont="1" applyFill="1" applyBorder="1" applyAlignment="1">
      <alignment horizontal="left"/>
    </xf>
    <xf numFmtId="49" fontId="14" fillId="2" borderId="18" xfId="0" applyNumberFormat="1" applyFont="1" applyFill="1" applyBorder="1" applyAlignment="1">
      <alignment horizontal="left"/>
    </xf>
    <xf numFmtId="0" fontId="2" fillId="2" borderId="19" xfId="0" applyNumberFormat="1" applyFont="1" applyFill="1" applyBorder="1" applyAlignment="1">
      <alignment horizontal="left"/>
    </xf>
    <xf numFmtId="0" fontId="2" fillId="2" borderId="20" xfId="0" applyNumberFormat="1" applyFont="1" applyFill="1" applyBorder="1" applyAlignment="1">
      <alignment horizontal="left"/>
    </xf>
    <xf numFmtId="0" fontId="7" fillId="2" borderId="33" xfId="0" applyNumberFormat="1" applyFont="1" applyFill="1" applyBorder="1" applyAlignment="1">
      <alignment horizontal="left"/>
    </xf>
    <xf numFmtId="49" fontId="7" fillId="2" borderId="13" xfId="0" applyNumberFormat="1" applyFont="1" applyFill="1" applyBorder="1" applyAlignment="1">
      <alignment horizontal="left" vertical="center"/>
    </xf>
    <xf numFmtId="0" fontId="13" fillId="2" borderId="15" xfId="0" applyNumberFormat="1" applyFont="1" applyFill="1" applyBorder="1" applyAlignment="1">
      <alignment horizontal="left" vertical="center"/>
    </xf>
    <xf numFmtId="0" fontId="13" fillId="2" borderId="14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/>
    </xf>
    <xf numFmtId="0" fontId="1" fillId="2" borderId="19" xfId="0" applyNumberFormat="1" applyFont="1" applyFill="1" applyBorder="1" applyAlignment="1">
      <alignment horizontal="left"/>
    </xf>
    <xf numFmtId="0" fontId="1" fillId="2" borderId="20" xfId="0" applyNumberFormat="1" applyFont="1" applyFill="1" applyBorder="1" applyAlignment="1">
      <alignment horizontal="left"/>
    </xf>
    <xf numFmtId="0" fontId="12" fillId="2" borderId="18" xfId="0" applyNumberFormat="1" applyFont="1" applyFill="1" applyBorder="1" applyAlignment="1">
      <alignment horizontal="left"/>
    </xf>
    <xf numFmtId="0" fontId="9" fillId="2" borderId="33" xfId="0" applyNumberFormat="1" applyFont="1" applyFill="1" applyBorder="1" applyAlignment="1">
      <alignment horizontal="left"/>
    </xf>
    <xf numFmtId="0" fontId="9" fillId="2" borderId="13" xfId="0" applyNumberFormat="1" applyFont="1" applyFill="1" applyBorder="1" applyAlignment="1">
      <alignment horizontal="left" vertical="center"/>
    </xf>
    <xf numFmtId="0" fontId="1" fillId="2" borderId="15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>
      <alignment horizontal="left" vertical="center"/>
    </xf>
    <xf numFmtId="49" fontId="1" fillId="2" borderId="37" xfId="0" applyNumberFormat="1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2" fillId="2" borderId="30" xfId="0" applyNumberFormat="1" applyFont="1" applyFill="1" applyBorder="1" applyAlignment="1">
      <alignment horizontal="left"/>
    </xf>
    <xf numFmtId="0" fontId="9" fillId="2" borderId="26" xfId="0" applyNumberFormat="1" applyFont="1" applyFill="1" applyBorder="1" applyAlignment="1">
      <alignment horizontal="left"/>
    </xf>
    <xf numFmtId="0" fontId="9" fillId="2" borderId="23" xfId="0" applyNumberFormat="1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49" fontId="13" fillId="2" borderId="26" xfId="0" applyNumberFormat="1" applyFont="1" applyFill="1" applyBorder="1" applyAlignment="1">
      <alignment horizontal="left" vertical="center"/>
    </xf>
    <xf numFmtId="0" fontId="0" fillId="2" borderId="27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0" fillId="2" borderId="30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49" fontId="1" fillId="2" borderId="34" xfId="0" applyNumberFormat="1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7" fillId="0" borderId="18" xfId="0" applyNumberFormat="1" applyFont="1" applyBorder="1" applyAlignment="1">
      <alignment horizontal="left" vertical="center"/>
    </xf>
    <xf numFmtId="0" fontId="7" fillId="2" borderId="19" xfId="0" applyNumberFormat="1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 wrapText="1"/>
    </xf>
    <xf numFmtId="0" fontId="1" fillId="2" borderId="19" xfId="0" applyNumberFormat="1" applyFont="1" applyFill="1" applyBorder="1" applyAlignment="1">
      <alignment horizontal="left" vertical="center" wrapText="1"/>
    </xf>
    <xf numFmtId="0" fontId="1" fillId="2" borderId="20" xfId="0" applyNumberFormat="1" applyFont="1" applyFill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FF0000"/>
      <rgbColor rgb="FF993300"/>
      <rgbColor rgb="FF0000FF"/>
      <rgbColor rgb="FFD5D5D5"/>
      <rgbColor rgb="FFDDDDDD"/>
      <rgbColor rgb="FFEAEAEA"/>
      <rgbColor rgb="FFFF66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5946</xdr:rowOff>
    </xdr:from>
    <xdr:to>
      <xdr:col>6</xdr:col>
      <xdr:colOff>149225</xdr:colOff>
      <xdr:row>8</xdr:row>
      <xdr:rowOff>75206</xdr:rowOff>
    </xdr:to>
    <xdr:sp macro="" textlink="">
      <xdr:nvSpPr>
        <xdr:cNvPr id="2" name="Shape 2"/>
        <xdr:cNvSpPr/>
      </xdr:nvSpPr>
      <xdr:spPr>
        <a:xfrm>
          <a:off x="209550" y="653646"/>
          <a:ext cx="6276975" cy="71696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rPr>
            <a:t>ООО «ИнтерТех Инвест»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rPr>
            <a:t>ИНН 7726698349, КПП 772801001, ОГРН 1127746430756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DIN Pro Regular"/>
              <a:ea typeface="DIN Pro Regular"/>
              <a:cs typeface="DIN Pro Regular"/>
              <a:sym typeface="DIN Pro Regular"/>
            </a:rPr>
            <a:t>р/с 40702810138060015166 в ПАО «Сбербанк России» г.Москва</a:t>
          </a:r>
        </a:p>
      </xdr:txBody>
    </xdr:sp>
    <xdr:clientData/>
  </xdr:twoCellAnchor>
  <xdr:twoCellAnchor>
    <xdr:from>
      <xdr:col>0</xdr:col>
      <xdr:colOff>124316</xdr:colOff>
      <xdr:row>1</xdr:row>
      <xdr:rowOff>38157</xdr:rowOff>
    </xdr:from>
    <xdr:to>
      <xdr:col>2</xdr:col>
      <xdr:colOff>729542</xdr:colOff>
      <xdr:row>4</xdr:row>
      <xdr:rowOff>75283</xdr:rowOff>
    </xdr:to>
    <xdr:pic>
      <xdr:nvPicPr>
        <xdr:cNvPr id="3" name="logo_(ton)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4316" y="200082"/>
          <a:ext cx="1545027" cy="5229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intertech-i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6"/>
  <sheetViews>
    <sheetView showGridLines="0" tabSelected="1" topLeftCell="A3" zoomScale="50" zoomScaleNormal="50" workbookViewId="0">
      <selection activeCell="H6" sqref="H6"/>
    </sheetView>
  </sheetViews>
  <sheetFormatPr defaultColWidth="8.85546875" defaultRowHeight="12.75" customHeight="1" x14ac:dyDescent="0.25"/>
  <cols>
    <col min="1" max="1" width="3.140625" style="1" customWidth="1"/>
    <col min="2" max="2" width="9.140625" style="1" customWidth="1"/>
    <col min="3" max="3" width="35.85546875" style="1" customWidth="1"/>
    <col min="4" max="4" width="13" style="1" customWidth="1"/>
    <col min="5" max="7" width="11" style="1" customWidth="1"/>
    <col min="8" max="8" width="29.85546875" style="1" customWidth="1"/>
    <col min="9" max="9" width="26.7109375" style="1" customWidth="1"/>
    <col min="10" max="10" width="21.7109375" style="1" customWidth="1"/>
    <col min="11" max="11" width="10.28515625" style="1" customWidth="1"/>
    <col min="12" max="12" width="3" style="1" customWidth="1"/>
    <col min="13" max="13" width="9.140625" style="1" hidden="1" customWidth="1"/>
    <col min="14" max="14" width="9.140625" style="1" customWidth="1"/>
    <col min="15" max="256" width="8.85546875" style="1" customWidth="1"/>
  </cols>
  <sheetData>
    <row r="1" spans="1:14" ht="12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2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7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75" customHeight="1" x14ac:dyDescent="0.25">
      <c r="A4" s="5"/>
      <c r="B4" s="6"/>
      <c r="C4" s="8"/>
      <c r="D4" s="8"/>
      <c r="E4" s="6"/>
      <c r="F4" s="8"/>
      <c r="G4" s="8"/>
      <c r="H4" s="9"/>
      <c r="I4" s="6"/>
      <c r="J4" s="6"/>
      <c r="K4" s="6"/>
      <c r="L4" s="6"/>
      <c r="M4" s="6"/>
      <c r="N4" s="7"/>
    </row>
    <row r="5" spans="1:14" ht="12.75" customHeight="1" x14ac:dyDescent="0.25">
      <c r="A5" s="5"/>
      <c r="B5" s="6"/>
      <c r="C5" s="8"/>
      <c r="D5" s="8"/>
      <c r="E5" s="6"/>
      <c r="F5" s="8"/>
      <c r="G5" s="8"/>
      <c r="H5" s="6"/>
      <c r="I5" s="6"/>
      <c r="J5" s="6"/>
      <c r="K5" s="6"/>
      <c r="L5" s="6"/>
      <c r="M5" s="6"/>
      <c r="N5" s="7"/>
    </row>
    <row r="6" spans="1:14" ht="12.75" customHeight="1" x14ac:dyDescent="0.25">
      <c r="A6" s="5"/>
      <c r="B6" s="6"/>
      <c r="C6" s="8"/>
      <c r="D6" s="8"/>
      <c r="E6" s="6"/>
      <c r="F6" s="8"/>
      <c r="G6" s="8"/>
      <c r="H6" s="6"/>
      <c r="I6" s="6"/>
      <c r="J6" s="6"/>
      <c r="K6" s="6"/>
      <c r="L6" s="6"/>
      <c r="M6" s="6"/>
      <c r="N6" s="7"/>
    </row>
    <row r="7" spans="1:14" ht="12.75" customHeight="1" x14ac:dyDescent="0.25">
      <c r="A7" s="5"/>
      <c r="B7" s="6"/>
      <c r="C7" s="8"/>
      <c r="D7" s="8"/>
      <c r="E7" s="6"/>
      <c r="F7" s="8"/>
      <c r="G7" s="8"/>
      <c r="H7" s="6"/>
      <c r="I7" s="6"/>
      <c r="J7" s="6"/>
      <c r="K7" s="6"/>
      <c r="L7" s="6"/>
      <c r="M7" s="6"/>
      <c r="N7" s="7"/>
    </row>
    <row r="8" spans="1:14" ht="12.75" customHeight="1" x14ac:dyDescent="0.25">
      <c r="A8" s="5"/>
      <c r="B8" s="10"/>
      <c r="C8" s="8"/>
      <c r="D8" s="8"/>
      <c r="E8" s="6"/>
      <c r="F8" s="8"/>
      <c r="G8" s="8"/>
      <c r="H8" s="6"/>
      <c r="I8" s="6"/>
      <c r="J8" s="6"/>
      <c r="K8" s="6"/>
      <c r="L8" s="6"/>
      <c r="M8" s="6"/>
      <c r="N8" s="7"/>
    </row>
    <row r="9" spans="1:14" ht="12.75" customHeight="1" x14ac:dyDescent="0.25">
      <c r="A9" s="5"/>
      <c r="B9" s="6"/>
      <c r="C9" s="6"/>
      <c r="D9" s="6"/>
      <c r="E9" s="6"/>
      <c r="F9" s="6"/>
      <c r="G9" s="6"/>
      <c r="H9" s="6"/>
      <c r="I9" s="11"/>
      <c r="J9" s="11"/>
      <c r="K9" s="11"/>
      <c r="L9" s="6"/>
      <c r="M9" s="6"/>
      <c r="N9" s="7"/>
    </row>
    <row r="10" spans="1:14" ht="32.1" customHeight="1" x14ac:dyDescent="0.25">
      <c r="A10" s="5"/>
      <c r="B10" s="213" t="s">
        <v>0</v>
      </c>
      <c r="C10" s="214"/>
      <c r="D10" s="214"/>
      <c r="E10" s="214"/>
      <c r="F10" s="214"/>
      <c r="G10" s="214"/>
      <c r="H10" s="215"/>
      <c r="I10" s="12" t="s">
        <v>1</v>
      </c>
      <c r="J10" s="198" t="s">
        <v>2</v>
      </c>
      <c r="K10" s="199"/>
      <c r="L10" s="13"/>
      <c r="M10" s="6"/>
      <c r="N10" s="7"/>
    </row>
    <row r="11" spans="1:14" ht="9.9499999999999993" customHeight="1" x14ac:dyDescent="0.25">
      <c r="A11" s="5"/>
      <c r="B11" s="238"/>
      <c r="C11" s="239"/>
      <c r="D11" s="239"/>
      <c r="E11" s="239"/>
      <c r="F11" s="239"/>
      <c r="G11" s="239"/>
      <c r="H11" s="239"/>
      <c r="I11" s="14"/>
      <c r="J11" s="15"/>
      <c r="K11" s="15"/>
      <c r="L11" s="6"/>
      <c r="M11" s="6"/>
      <c r="N11" s="7"/>
    </row>
    <row r="12" spans="1:14" ht="21" customHeight="1" x14ac:dyDescent="0.25">
      <c r="A12" s="5"/>
      <c r="B12" s="16" t="s">
        <v>3</v>
      </c>
      <c r="C12" s="17"/>
      <c r="D12" s="17"/>
      <c r="E12" s="17"/>
      <c r="F12" s="17"/>
      <c r="G12" s="17"/>
      <c r="H12" s="17"/>
      <c r="I12" s="17"/>
      <c r="J12" s="17"/>
      <c r="K12" s="18"/>
      <c r="L12" s="6"/>
      <c r="M12" s="6"/>
      <c r="N12" s="7"/>
    </row>
    <row r="13" spans="1:14" ht="25.5" customHeight="1" x14ac:dyDescent="0.25">
      <c r="A13" s="19"/>
      <c r="B13" s="211" t="s">
        <v>4</v>
      </c>
      <c r="C13" s="212"/>
      <c r="D13" s="203"/>
      <c r="E13" s="204"/>
      <c r="F13" s="204"/>
      <c r="G13" s="204"/>
      <c r="H13" s="204"/>
      <c r="I13" s="204"/>
      <c r="J13" s="204"/>
      <c r="K13" s="205"/>
      <c r="L13" s="13"/>
      <c r="M13" s="112" t="s">
        <v>16</v>
      </c>
      <c r="N13" s="7"/>
    </row>
    <row r="14" spans="1:14" ht="12.75" customHeight="1" x14ac:dyDescent="0.25">
      <c r="A14" s="19"/>
      <c r="B14" s="20" t="s">
        <v>5</v>
      </c>
      <c r="C14" s="21"/>
      <c r="D14" s="200"/>
      <c r="E14" s="201"/>
      <c r="F14" s="201"/>
      <c r="G14" s="201"/>
      <c r="H14" s="201"/>
      <c r="I14" s="201"/>
      <c r="J14" s="201"/>
      <c r="K14" s="202"/>
      <c r="L14" s="13"/>
      <c r="M14" s="112" t="s">
        <v>131</v>
      </c>
      <c r="N14" s="7"/>
    </row>
    <row r="15" spans="1:14" ht="12.75" customHeight="1" x14ac:dyDescent="0.25">
      <c r="A15" s="5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6"/>
      <c r="M15" s="6"/>
      <c r="N15" s="7"/>
    </row>
    <row r="16" spans="1:14" ht="12.75" customHeight="1" x14ac:dyDescent="0.25">
      <c r="A16" s="24"/>
      <c r="B16" s="25" t="s">
        <v>6</v>
      </c>
      <c r="C16" s="26"/>
      <c r="D16" s="27"/>
      <c r="E16" s="27"/>
      <c r="F16" s="27"/>
      <c r="G16" s="27"/>
      <c r="H16" s="28"/>
      <c r="I16" s="28"/>
      <c r="J16" s="28"/>
      <c r="K16" s="28"/>
      <c r="L16" s="9"/>
      <c r="M16" s="112" t="s">
        <v>23</v>
      </c>
      <c r="N16" s="29"/>
    </row>
    <row r="17" spans="1:14" ht="12.75" customHeight="1" x14ac:dyDescent="0.25">
      <c r="A17" s="19"/>
      <c r="B17" s="30" t="s">
        <v>7</v>
      </c>
      <c r="C17" s="31"/>
      <c r="D17" s="242"/>
      <c r="E17" s="233"/>
      <c r="F17" s="233"/>
      <c r="G17" s="233"/>
      <c r="H17" s="233"/>
      <c r="I17" s="233"/>
      <c r="J17" s="233"/>
      <c r="K17" s="234"/>
      <c r="L17" s="13"/>
      <c r="M17" s="112" t="s">
        <v>132</v>
      </c>
      <c r="N17" s="7"/>
    </row>
    <row r="18" spans="1:14" ht="12.75" customHeight="1" x14ac:dyDescent="0.25">
      <c r="A18" s="19"/>
      <c r="B18" s="32" t="s">
        <v>8</v>
      </c>
      <c r="C18" s="33"/>
      <c r="D18" s="241"/>
      <c r="E18" s="168"/>
      <c r="F18" s="168"/>
      <c r="G18" s="168"/>
      <c r="H18" s="168"/>
      <c r="I18" s="168"/>
      <c r="J18" s="168"/>
      <c r="K18" s="169"/>
      <c r="L18" s="13"/>
      <c r="M18" s="6"/>
      <c r="N18" s="7"/>
    </row>
    <row r="19" spans="1:14" ht="15" customHeight="1" x14ac:dyDescent="0.25">
      <c r="A19" s="19"/>
      <c r="B19" s="34" t="s">
        <v>9</v>
      </c>
      <c r="C19" s="35"/>
      <c r="D19" s="240"/>
      <c r="E19" s="228"/>
      <c r="F19" s="228"/>
      <c r="G19" s="228"/>
      <c r="H19" s="228"/>
      <c r="I19" s="228"/>
      <c r="J19" s="228"/>
      <c r="K19" s="229"/>
      <c r="L19" s="13"/>
      <c r="M19" s="112" t="s">
        <v>25</v>
      </c>
      <c r="N19" s="7"/>
    </row>
    <row r="20" spans="1:14" ht="12.75" customHeight="1" x14ac:dyDescent="0.25">
      <c r="A20" s="5"/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6"/>
      <c r="M20" s="112" t="s">
        <v>133</v>
      </c>
      <c r="N20" s="7"/>
    </row>
    <row r="21" spans="1:14" ht="12.75" customHeight="1" x14ac:dyDescent="0.25">
      <c r="A21" s="5"/>
      <c r="B21" s="38" t="s">
        <v>10</v>
      </c>
      <c r="C21" s="11"/>
      <c r="D21" s="39"/>
      <c r="E21" s="39"/>
      <c r="F21" s="39"/>
      <c r="G21" s="39"/>
      <c r="H21" s="39"/>
      <c r="I21" s="39"/>
      <c r="J21" s="39"/>
      <c r="K21" s="39"/>
      <c r="L21" s="6"/>
      <c r="M21" s="6"/>
      <c r="N21" s="7"/>
    </row>
    <row r="22" spans="1:14" ht="12.75" customHeight="1" x14ac:dyDescent="0.25">
      <c r="A22" s="19"/>
      <c r="B22" s="30" t="s">
        <v>7</v>
      </c>
      <c r="C22" s="40"/>
      <c r="D22" s="232"/>
      <c r="E22" s="233"/>
      <c r="F22" s="233"/>
      <c r="G22" s="233"/>
      <c r="H22" s="233"/>
      <c r="I22" s="233"/>
      <c r="J22" s="233"/>
      <c r="K22" s="234"/>
      <c r="L22" s="13"/>
      <c r="M22" s="112" t="s">
        <v>134</v>
      </c>
      <c r="N22" s="7"/>
    </row>
    <row r="23" spans="1:14" ht="12.75" customHeight="1" x14ac:dyDescent="0.25">
      <c r="A23" s="19"/>
      <c r="B23" s="32" t="s">
        <v>8</v>
      </c>
      <c r="C23" s="41"/>
      <c r="D23" s="231"/>
      <c r="E23" s="168"/>
      <c r="F23" s="168"/>
      <c r="G23" s="168"/>
      <c r="H23" s="168"/>
      <c r="I23" s="168"/>
      <c r="J23" s="168"/>
      <c r="K23" s="169"/>
      <c r="L23" s="13"/>
      <c r="M23" s="112" t="s">
        <v>135</v>
      </c>
      <c r="N23" s="7"/>
    </row>
    <row r="24" spans="1:14" ht="12.75" customHeight="1" x14ac:dyDescent="0.25">
      <c r="A24" s="19"/>
      <c r="B24" s="34" t="s">
        <v>9</v>
      </c>
      <c r="C24" s="42"/>
      <c r="D24" s="230"/>
      <c r="E24" s="228"/>
      <c r="F24" s="228"/>
      <c r="G24" s="228"/>
      <c r="H24" s="228"/>
      <c r="I24" s="228"/>
      <c r="J24" s="228"/>
      <c r="K24" s="229"/>
      <c r="L24" s="13"/>
      <c r="M24" s="112" t="s">
        <v>136</v>
      </c>
      <c r="N24" s="7"/>
    </row>
    <row r="25" spans="1:14" ht="12.75" customHeight="1" x14ac:dyDescent="0.25">
      <c r="A25" s="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6"/>
      <c r="M25" s="6"/>
      <c r="N25" s="7"/>
    </row>
    <row r="26" spans="1:14" ht="12.75" customHeight="1" x14ac:dyDescent="0.25">
      <c r="A26" s="5"/>
      <c r="B26" s="38" t="s">
        <v>11</v>
      </c>
      <c r="C26" s="11"/>
      <c r="D26" s="11"/>
      <c r="E26" s="11"/>
      <c r="F26" s="11"/>
      <c r="G26" s="11"/>
      <c r="H26" s="11"/>
      <c r="I26" s="11"/>
      <c r="J26" s="11"/>
      <c r="K26" s="11"/>
      <c r="L26" s="6"/>
      <c r="M26" s="112" t="s">
        <v>30</v>
      </c>
      <c r="N26" s="7"/>
    </row>
    <row r="27" spans="1:14" ht="12.75" customHeight="1" x14ac:dyDescent="0.25">
      <c r="A27" s="19"/>
      <c r="B27" s="30" t="s">
        <v>7</v>
      </c>
      <c r="C27" s="40"/>
      <c r="D27" s="224" t="s">
        <v>12</v>
      </c>
      <c r="E27" s="225"/>
      <c r="F27" s="225"/>
      <c r="G27" s="225"/>
      <c r="H27" s="225"/>
      <c r="I27" s="225"/>
      <c r="J27" s="225"/>
      <c r="K27" s="226"/>
      <c r="L27" s="13"/>
      <c r="M27" s="112" t="s">
        <v>29</v>
      </c>
      <c r="N27" s="7"/>
    </row>
    <row r="28" spans="1:14" ht="12.75" customHeight="1" x14ac:dyDescent="0.25">
      <c r="A28" s="19"/>
      <c r="B28" s="32" t="s">
        <v>8</v>
      </c>
      <c r="C28" s="41"/>
      <c r="D28" s="223"/>
      <c r="E28" s="196"/>
      <c r="F28" s="196"/>
      <c r="G28" s="196"/>
      <c r="H28" s="196"/>
      <c r="I28" s="196"/>
      <c r="J28" s="196"/>
      <c r="K28" s="197"/>
      <c r="L28" s="13"/>
      <c r="M28" s="112" t="s">
        <v>137</v>
      </c>
      <c r="N28" s="7"/>
    </row>
    <row r="29" spans="1:14" ht="15" customHeight="1" x14ac:dyDescent="0.25">
      <c r="A29" s="19"/>
      <c r="B29" s="34" t="s">
        <v>9</v>
      </c>
      <c r="C29" s="42"/>
      <c r="D29" s="220" t="s">
        <v>13</v>
      </c>
      <c r="E29" s="221"/>
      <c r="F29" s="221"/>
      <c r="G29" s="221"/>
      <c r="H29" s="221"/>
      <c r="I29" s="221"/>
      <c r="J29" s="221"/>
      <c r="K29" s="222"/>
      <c r="L29" s="13"/>
      <c r="M29" s="112" t="s">
        <v>138</v>
      </c>
      <c r="N29" s="7"/>
    </row>
    <row r="30" spans="1:14" ht="12.75" customHeight="1" x14ac:dyDescent="0.25">
      <c r="A30" s="5"/>
      <c r="B30" s="22"/>
      <c r="C30" s="22"/>
      <c r="D30" s="43"/>
      <c r="E30" s="43"/>
      <c r="F30" s="43"/>
      <c r="G30" s="43"/>
      <c r="H30" s="43"/>
      <c r="I30" s="43"/>
      <c r="J30" s="43"/>
      <c r="K30" s="43"/>
      <c r="L30" s="6"/>
      <c r="M30" s="6"/>
      <c r="N30" s="7"/>
    </row>
    <row r="31" spans="1:14" ht="16.5" customHeight="1" x14ac:dyDescent="0.25">
      <c r="A31" s="5"/>
      <c r="B31" s="25" t="s">
        <v>14</v>
      </c>
      <c r="C31" s="44"/>
      <c r="D31" s="44"/>
      <c r="E31" s="44"/>
      <c r="F31" s="44"/>
      <c r="G31" s="44"/>
      <c r="H31" s="11"/>
      <c r="I31" s="11"/>
      <c r="J31" s="11"/>
      <c r="K31" s="11"/>
      <c r="L31" s="6"/>
      <c r="M31" s="112" t="s">
        <v>37</v>
      </c>
      <c r="N31" s="7"/>
    </row>
    <row r="32" spans="1:14" ht="12.75" customHeight="1" x14ac:dyDescent="0.25">
      <c r="A32" s="19"/>
      <c r="B32" s="170" t="s">
        <v>15</v>
      </c>
      <c r="C32" s="171"/>
      <c r="D32" s="171"/>
      <c r="E32" s="171"/>
      <c r="F32" s="171"/>
      <c r="G32" s="172"/>
      <c r="H32" s="173" t="s">
        <v>16</v>
      </c>
      <c r="I32" s="174"/>
      <c r="J32" s="174"/>
      <c r="K32" s="175"/>
      <c r="L32" s="13"/>
      <c r="M32" s="112" t="s">
        <v>34</v>
      </c>
      <c r="N32" s="7"/>
    </row>
    <row r="33" spans="1:14" ht="12.75" customHeight="1" x14ac:dyDescent="0.25">
      <c r="A33" s="19"/>
      <c r="B33" s="167" t="s">
        <v>17</v>
      </c>
      <c r="C33" s="254"/>
      <c r="D33" s="254"/>
      <c r="E33" s="254"/>
      <c r="F33" s="254"/>
      <c r="G33" s="255"/>
      <c r="H33" s="185"/>
      <c r="I33" s="177"/>
      <c r="J33" s="177"/>
      <c r="K33" s="138"/>
      <c r="L33" s="13"/>
      <c r="M33" s="112" t="s">
        <v>30</v>
      </c>
      <c r="N33" s="7"/>
    </row>
    <row r="34" spans="1:14" ht="12.75" customHeight="1" x14ac:dyDescent="0.25">
      <c r="A34" s="19"/>
      <c r="B34" s="167" t="s">
        <v>18</v>
      </c>
      <c r="C34" s="168"/>
      <c r="D34" s="168"/>
      <c r="E34" s="168"/>
      <c r="F34" s="168"/>
      <c r="G34" s="169"/>
      <c r="H34" s="185"/>
      <c r="I34" s="216"/>
      <c r="J34" s="216"/>
      <c r="K34" s="217"/>
      <c r="L34" s="13"/>
      <c r="M34" s="6"/>
      <c r="N34" s="7"/>
    </row>
    <row r="35" spans="1:14" ht="12.75" customHeight="1" x14ac:dyDescent="0.25">
      <c r="A35" s="19"/>
      <c r="B35" s="167" t="s">
        <v>19</v>
      </c>
      <c r="C35" s="168"/>
      <c r="D35" s="168"/>
      <c r="E35" s="168"/>
      <c r="F35" s="168"/>
      <c r="G35" s="169"/>
      <c r="H35" s="45"/>
      <c r="I35" s="137" t="s">
        <v>20</v>
      </c>
      <c r="J35" s="183"/>
      <c r="K35" s="184"/>
      <c r="L35" s="13"/>
      <c r="M35" s="112" t="s">
        <v>37</v>
      </c>
      <c r="N35" s="7"/>
    </row>
    <row r="36" spans="1:14" ht="12.75" customHeight="1" x14ac:dyDescent="0.25">
      <c r="A36" s="19"/>
      <c r="B36" s="167" t="s">
        <v>21</v>
      </c>
      <c r="C36" s="168"/>
      <c r="D36" s="168"/>
      <c r="E36" s="168"/>
      <c r="F36" s="168"/>
      <c r="G36" s="169"/>
      <c r="H36" s="185">
        <v>16</v>
      </c>
      <c r="I36" s="186"/>
      <c r="J36" s="186"/>
      <c r="K36" s="187"/>
      <c r="L36" s="13"/>
      <c r="M36" s="112" t="s">
        <v>34</v>
      </c>
      <c r="N36" s="7"/>
    </row>
    <row r="37" spans="1:14" ht="15.95" customHeight="1" x14ac:dyDescent="0.25">
      <c r="A37" s="19"/>
      <c r="B37" s="167" t="s">
        <v>22</v>
      </c>
      <c r="C37" s="168"/>
      <c r="D37" s="168"/>
      <c r="E37" s="168"/>
      <c r="F37" s="168"/>
      <c r="G37" s="169"/>
      <c r="H37" s="176" t="s">
        <v>23</v>
      </c>
      <c r="I37" s="177"/>
      <c r="J37" s="177"/>
      <c r="K37" s="138"/>
      <c r="L37" s="13"/>
      <c r="M37" s="6"/>
      <c r="N37" s="7"/>
    </row>
    <row r="38" spans="1:14" ht="12.75" customHeight="1" x14ac:dyDescent="0.25">
      <c r="A38" s="19"/>
      <c r="B38" s="167" t="s">
        <v>24</v>
      </c>
      <c r="C38" s="168"/>
      <c r="D38" s="168"/>
      <c r="E38" s="168"/>
      <c r="F38" s="168"/>
      <c r="G38" s="169"/>
      <c r="H38" s="176" t="s">
        <v>25</v>
      </c>
      <c r="I38" s="177"/>
      <c r="J38" s="177"/>
      <c r="K38" s="138"/>
      <c r="L38" s="13"/>
      <c r="M38" s="113">
        <v>1</v>
      </c>
      <c r="N38" s="7"/>
    </row>
    <row r="39" spans="1:14" ht="12.75" customHeight="1" x14ac:dyDescent="0.25">
      <c r="A39" s="19"/>
      <c r="B39" s="167" t="s">
        <v>26</v>
      </c>
      <c r="C39" s="218"/>
      <c r="D39" s="218"/>
      <c r="E39" s="218"/>
      <c r="F39" s="218"/>
      <c r="G39" s="219"/>
      <c r="H39" s="176" t="s">
        <v>27</v>
      </c>
      <c r="I39" s="216"/>
      <c r="J39" s="216"/>
      <c r="K39" s="217"/>
      <c r="L39" s="13"/>
      <c r="M39" s="113">
        <v>2</v>
      </c>
      <c r="N39" s="7"/>
    </row>
    <row r="40" spans="1:14" ht="12.75" customHeight="1" x14ac:dyDescent="0.25">
      <c r="A40" s="19"/>
      <c r="B40" s="251" t="s">
        <v>28</v>
      </c>
      <c r="C40" s="252"/>
      <c r="D40" s="252"/>
      <c r="E40" s="252"/>
      <c r="F40" s="252"/>
      <c r="G40" s="253"/>
      <c r="H40" s="182" t="s">
        <v>29</v>
      </c>
      <c r="I40" s="183"/>
      <c r="J40" s="183"/>
      <c r="K40" s="184"/>
      <c r="L40" s="13"/>
      <c r="M40" s="113" t="s">
        <v>30</v>
      </c>
      <c r="N40" s="7"/>
    </row>
    <row r="41" spans="1:14" ht="27.6" customHeight="1" x14ac:dyDescent="0.25">
      <c r="A41" s="19"/>
      <c r="B41" s="235"/>
      <c r="C41" s="236"/>
      <c r="D41" s="236"/>
      <c r="E41" s="236"/>
      <c r="F41" s="236"/>
      <c r="G41" s="237"/>
      <c r="H41" s="48" t="str">
        <f>IF(H40="Электрический привод","Электрический привод","-")</f>
        <v>Электрический привод</v>
      </c>
      <c r="I41" s="49" t="str">
        <f>IF(H40="Пневмогидравлический привод","Пневмогидравлический привод","-")</f>
        <v>-</v>
      </c>
      <c r="J41" s="262" t="str">
        <f>IF(H40="Пневмогидравлический привод с гидравлической станцией","Пневмогидравлический привод с гидравлической станцией","-")</f>
        <v>-</v>
      </c>
      <c r="K41" s="184"/>
      <c r="L41" s="13"/>
      <c r="M41" s="6"/>
      <c r="N41" s="7"/>
    </row>
    <row r="42" spans="1:14" ht="12.75" customHeight="1" x14ac:dyDescent="0.25">
      <c r="A42" s="19"/>
      <c r="B42" s="195" t="s">
        <v>31</v>
      </c>
      <c r="C42" s="196"/>
      <c r="D42" s="196"/>
      <c r="E42" s="196"/>
      <c r="F42" s="196"/>
      <c r="G42" s="197"/>
      <c r="H42" s="47" t="s">
        <v>30</v>
      </c>
      <c r="I42" s="50" t="s">
        <v>30</v>
      </c>
      <c r="J42" s="137" t="str">
        <f>IF(H40="Пневмогидравлический привод с гидравлической станцией","Да","-")</f>
        <v>-</v>
      </c>
      <c r="K42" s="138"/>
      <c r="L42" s="13"/>
      <c r="M42" s="6"/>
      <c r="N42" s="7"/>
    </row>
    <row r="43" spans="1:14" ht="12.75" customHeight="1" x14ac:dyDescent="0.25">
      <c r="A43" s="19"/>
      <c r="B43" s="195" t="s">
        <v>32</v>
      </c>
      <c r="C43" s="243"/>
      <c r="D43" s="243"/>
      <c r="E43" s="243"/>
      <c r="F43" s="243"/>
      <c r="G43" s="244"/>
      <c r="H43" s="48" t="str">
        <f>IF(AND(H41="Электрический привод",H42="Да"),"220 VAC, 0.1 kW","-")</f>
        <v>-</v>
      </c>
      <c r="I43" s="46" t="str">
        <f>IF(AND(I41="Пневматический привод",I42="Да"),"220 VAC, 0.1 kW","-")</f>
        <v>-</v>
      </c>
      <c r="J43" s="137" t="str">
        <f>IF(J41="Пневмогидравлический привод с гидравлической станцией","380+220 VAC; 1.5 kW","-")</f>
        <v>-</v>
      </c>
      <c r="K43" s="138"/>
      <c r="L43" s="13"/>
      <c r="M43" s="6"/>
      <c r="N43" s="7"/>
    </row>
    <row r="44" spans="1:14" ht="15.95" customHeight="1" x14ac:dyDescent="0.25">
      <c r="A44" s="19"/>
      <c r="B44" s="195" t="s">
        <v>33</v>
      </c>
      <c r="C44" s="196"/>
      <c r="D44" s="196"/>
      <c r="E44" s="196"/>
      <c r="F44" s="196"/>
      <c r="G44" s="197"/>
      <c r="H44" s="145" t="s">
        <v>34</v>
      </c>
      <c r="I44" s="146"/>
      <c r="J44" s="146"/>
      <c r="K44" s="146"/>
      <c r="L44" s="13"/>
      <c r="M44" s="6"/>
      <c r="N44" s="7"/>
    </row>
    <row r="45" spans="1:14" ht="12.75" customHeight="1" x14ac:dyDescent="0.25">
      <c r="A45" s="19"/>
      <c r="B45" s="227" t="str">
        <f>IF(H44="Да","Производитель внешней интегрируемой телеметрии:","-")</f>
        <v>-</v>
      </c>
      <c r="C45" s="228"/>
      <c r="D45" s="228"/>
      <c r="E45" s="228"/>
      <c r="F45" s="228"/>
      <c r="G45" s="229"/>
      <c r="H45" s="189"/>
      <c r="I45" s="190"/>
      <c r="J45" s="190"/>
      <c r="K45" s="191"/>
      <c r="L45" s="13"/>
      <c r="M45" s="6"/>
      <c r="N45" s="7"/>
    </row>
    <row r="46" spans="1:14" ht="12.75" customHeight="1" x14ac:dyDescent="0.25">
      <c r="A46" s="5"/>
      <c r="B46" s="36"/>
      <c r="C46" s="36"/>
      <c r="D46" s="36"/>
      <c r="E46" s="36"/>
      <c r="F46" s="36"/>
      <c r="G46" s="36"/>
      <c r="H46" s="51"/>
      <c r="I46" s="36"/>
      <c r="J46" s="36"/>
      <c r="K46" s="36"/>
      <c r="L46" s="6"/>
      <c r="M46" s="6"/>
      <c r="N46" s="7"/>
    </row>
    <row r="47" spans="1:14" ht="12.75" customHeight="1" x14ac:dyDescent="0.25">
      <c r="A47" s="5"/>
      <c r="B47" s="38" t="s">
        <v>35</v>
      </c>
      <c r="C47" s="11"/>
      <c r="D47" s="11"/>
      <c r="E47" s="11"/>
      <c r="F47" s="11"/>
      <c r="G47" s="11"/>
      <c r="H47" s="52"/>
      <c r="I47" s="11"/>
      <c r="J47" s="11"/>
      <c r="K47" s="11"/>
      <c r="L47" s="6"/>
      <c r="M47" s="6"/>
      <c r="N47" s="7"/>
    </row>
    <row r="48" spans="1:14" ht="12.75" customHeight="1" x14ac:dyDescent="0.25">
      <c r="A48" s="19"/>
      <c r="B48" s="170" t="s">
        <v>36</v>
      </c>
      <c r="C48" s="171"/>
      <c r="D48" s="171"/>
      <c r="E48" s="171"/>
      <c r="F48" s="171"/>
      <c r="G48" s="172"/>
      <c r="H48" s="123" t="s">
        <v>37</v>
      </c>
      <c r="I48" s="124"/>
      <c r="J48" s="124"/>
      <c r="K48" s="125"/>
      <c r="L48" s="13"/>
      <c r="M48" s="6"/>
      <c r="N48" s="7"/>
    </row>
    <row r="49" spans="1:14" ht="12.75" customHeight="1" x14ac:dyDescent="0.25">
      <c r="A49" s="19"/>
      <c r="B49" s="167" t="s">
        <v>38</v>
      </c>
      <c r="C49" s="168"/>
      <c r="D49" s="168"/>
      <c r="E49" s="168"/>
      <c r="F49" s="168"/>
      <c r="G49" s="169"/>
      <c r="H49" s="176">
        <v>2</v>
      </c>
      <c r="I49" s="177"/>
      <c r="J49" s="177"/>
      <c r="K49" s="138"/>
      <c r="L49" s="13"/>
      <c r="M49" s="6"/>
      <c r="N49" s="7"/>
    </row>
    <row r="50" spans="1:14" ht="26.25" customHeight="1" x14ac:dyDescent="0.25">
      <c r="A50" s="19"/>
      <c r="B50" s="259" t="s">
        <v>39</v>
      </c>
      <c r="C50" s="260"/>
      <c r="D50" s="260"/>
      <c r="E50" s="260"/>
      <c r="F50" s="260"/>
      <c r="G50" s="261"/>
      <c r="H50" s="256">
        <f>IF(H36=16,"1","0")+IF(H32="Надземное","3","4")</f>
        <v>4</v>
      </c>
      <c r="I50" s="257"/>
      <c r="J50" s="257"/>
      <c r="K50" s="258"/>
      <c r="L50" s="13"/>
      <c r="M50" s="6"/>
      <c r="N50" s="7"/>
    </row>
    <row r="51" spans="1:14" ht="12.75" customHeight="1" x14ac:dyDescent="0.25">
      <c r="A51" s="5"/>
      <c r="B51" s="53"/>
      <c r="C51" s="53"/>
      <c r="D51" s="53"/>
      <c r="E51" s="53"/>
      <c r="F51" s="53"/>
      <c r="G51" s="53"/>
      <c r="H51" s="54"/>
      <c r="I51" s="53"/>
      <c r="J51" s="53"/>
      <c r="K51" s="53"/>
      <c r="L51" s="6"/>
      <c r="M51" s="6"/>
      <c r="N51" s="7"/>
    </row>
    <row r="52" spans="1:14" ht="12.75" customHeight="1" x14ac:dyDescent="0.25">
      <c r="A52" s="19"/>
      <c r="B52" s="170" t="s">
        <v>40</v>
      </c>
      <c r="C52" s="171"/>
      <c r="D52" s="171"/>
      <c r="E52" s="171"/>
      <c r="F52" s="171"/>
      <c r="G52" s="172"/>
      <c r="H52" s="123" t="s">
        <v>41</v>
      </c>
      <c r="I52" s="124"/>
      <c r="J52" s="124"/>
      <c r="K52" s="125"/>
      <c r="L52" s="13"/>
      <c r="M52" s="6"/>
      <c r="N52" s="7"/>
    </row>
    <row r="53" spans="1:14" ht="12.75" customHeight="1" x14ac:dyDescent="0.25">
      <c r="A53" s="19"/>
      <c r="B53" s="167" t="s">
        <v>42</v>
      </c>
      <c r="C53" s="168"/>
      <c r="D53" s="168"/>
      <c r="E53" s="168"/>
      <c r="F53" s="168"/>
      <c r="G53" s="169"/>
      <c r="H53" s="147" t="s">
        <v>41</v>
      </c>
      <c r="I53" s="148"/>
      <c r="J53" s="148"/>
      <c r="K53" s="149"/>
      <c r="L53" s="13"/>
      <c r="M53" s="6"/>
      <c r="N53" s="7"/>
    </row>
    <row r="54" spans="1:14" ht="12.75" customHeight="1" x14ac:dyDescent="0.25">
      <c r="A54" s="19"/>
      <c r="B54" s="195" t="s">
        <v>43</v>
      </c>
      <c r="C54" s="196"/>
      <c r="D54" s="196"/>
      <c r="E54" s="196"/>
      <c r="F54" s="196"/>
      <c r="G54" s="197"/>
      <c r="H54" s="55"/>
      <c r="I54" s="245" t="s">
        <v>44</v>
      </c>
      <c r="J54" s="246"/>
      <c r="K54" s="247"/>
      <c r="L54" s="13"/>
      <c r="M54" s="6"/>
      <c r="N54" s="7"/>
    </row>
    <row r="55" spans="1:14" ht="12.75" customHeight="1" x14ac:dyDescent="0.25">
      <c r="A55" s="19"/>
      <c r="B55" s="192" t="s">
        <v>45</v>
      </c>
      <c r="C55" s="193"/>
      <c r="D55" s="193"/>
      <c r="E55" s="193"/>
      <c r="F55" s="193"/>
      <c r="G55" s="194"/>
      <c r="H55" s="56"/>
      <c r="I55" s="248"/>
      <c r="J55" s="249"/>
      <c r="K55" s="250"/>
      <c r="L55" s="13"/>
      <c r="M55" s="6"/>
      <c r="N55" s="7"/>
    </row>
    <row r="56" spans="1:14" ht="17.100000000000001" customHeight="1" x14ac:dyDescent="0.25">
      <c r="A56" s="5"/>
      <c r="B56" s="57"/>
      <c r="C56" s="129" t="s">
        <v>46</v>
      </c>
      <c r="D56" s="130"/>
      <c r="E56" s="130"/>
      <c r="F56" s="130"/>
      <c r="G56" s="130"/>
      <c r="H56" s="130"/>
      <c r="I56" s="57"/>
      <c r="J56" s="57"/>
      <c r="K56" s="57"/>
      <c r="L56" s="6"/>
      <c r="M56" s="6"/>
      <c r="N56" s="7"/>
    </row>
    <row r="57" spans="1:14" ht="12.75" customHeight="1" x14ac:dyDescent="0.25">
      <c r="A57" s="5"/>
      <c r="B57" s="58" t="s">
        <v>47</v>
      </c>
      <c r="C57" s="59"/>
      <c r="D57" s="206" t="s">
        <v>48</v>
      </c>
      <c r="E57" s="207"/>
      <c r="F57" s="207"/>
      <c r="G57" s="208"/>
      <c r="H57" s="60"/>
      <c r="I57" s="13"/>
      <c r="J57" s="6"/>
      <c r="K57" s="6"/>
      <c r="L57" s="6"/>
      <c r="M57" s="6"/>
      <c r="N57" s="7"/>
    </row>
    <row r="58" spans="1:14" ht="12.75" customHeight="1" x14ac:dyDescent="0.25">
      <c r="A58" s="5"/>
      <c r="B58" s="6"/>
      <c r="C58" s="59"/>
      <c r="D58" s="209" t="s">
        <v>49</v>
      </c>
      <c r="E58" s="190"/>
      <c r="F58" s="190"/>
      <c r="G58" s="210"/>
      <c r="H58" s="61"/>
      <c r="I58" s="13"/>
      <c r="J58" s="6"/>
      <c r="K58" s="6"/>
      <c r="L58" s="6"/>
      <c r="M58" s="6"/>
      <c r="N58" s="7"/>
    </row>
    <row r="59" spans="1:14" ht="12.75" customHeight="1" x14ac:dyDescent="0.25">
      <c r="A59" s="5"/>
      <c r="B59" s="6"/>
      <c r="C59" s="6"/>
      <c r="D59" s="62"/>
      <c r="E59" s="62"/>
      <c r="F59" s="62"/>
      <c r="G59" s="62"/>
      <c r="H59" s="63"/>
      <c r="I59" s="6"/>
      <c r="J59" s="6"/>
      <c r="K59" s="6"/>
      <c r="L59" s="6"/>
      <c r="M59" s="6"/>
      <c r="N59" s="7"/>
    </row>
    <row r="60" spans="1:14" ht="12.75" customHeight="1" x14ac:dyDescent="0.2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6"/>
    </row>
    <row r="61" spans="1:14" ht="12.75" customHeight="1" x14ac:dyDescent="0.25">
      <c r="A61" s="5"/>
      <c r="B61" s="67" t="s">
        <v>50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6"/>
    </row>
    <row r="62" spans="1:14" ht="15" customHeight="1" x14ac:dyDescent="0.25">
      <c r="A62" s="5"/>
      <c r="B62" s="68" t="s">
        <v>51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9"/>
    </row>
    <row r="63" spans="1:14" ht="13.5" customHeight="1" x14ac:dyDescent="0.25">
      <c r="A63" s="5"/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6"/>
      <c r="M63" s="6"/>
      <c r="N63" s="7"/>
    </row>
    <row r="64" spans="1:14" ht="42" customHeight="1" x14ac:dyDescent="0.25">
      <c r="A64" s="72"/>
      <c r="B64" s="119" t="s">
        <v>52</v>
      </c>
      <c r="C64" s="119" t="s">
        <v>53</v>
      </c>
      <c r="D64" s="119" t="s">
        <v>54</v>
      </c>
      <c r="E64" s="119" t="s">
        <v>55</v>
      </c>
      <c r="F64" s="120"/>
      <c r="G64" s="120"/>
      <c r="H64" s="119" t="s">
        <v>56</v>
      </c>
      <c r="I64" s="119" t="s">
        <v>57</v>
      </c>
      <c r="J64" s="120"/>
      <c r="K64" s="120"/>
      <c r="L64" s="74"/>
      <c r="M64" s="112" t="s">
        <v>64</v>
      </c>
      <c r="N64" s="7"/>
    </row>
    <row r="65" spans="1:14" ht="58.5" customHeight="1" x14ac:dyDescent="0.25">
      <c r="A65" s="72"/>
      <c r="B65" s="120"/>
      <c r="C65" s="120"/>
      <c r="D65" s="120"/>
      <c r="E65" s="73" t="s">
        <v>58</v>
      </c>
      <c r="F65" s="73" t="s">
        <v>59</v>
      </c>
      <c r="G65" s="73" t="s">
        <v>60</v>
      </c>
      <c r="H65" s="120"/>
      <c r="I65" s="126" t="s">
        <v>61</v>
      </c>
      <c r="J65" s="127"/>
      <c r="K65" s="73" t="s">
        <v>62</v>
      </c>
      <c r="L65" s="74"/>
      <c r="M65" s="112" t="s">
        <v>71</v>
      </c>
      <c r="N65" s="7"/>
    </row>
    <row r="66" spans="1:14" ht="14.25" customHeight="1" x14ac:dyDescent="0.25">
      <c r="A66" s="72"/>
      <c r="B66" s="76">
        <v>1</v>
      </c>
      <c r="C66" s="76">
        <v>2</v>
      </c>
      <c r="D66" s="76">
        <v>3</v>
      </c>
      <c r="E66" s="76">
        <v>4</v>
      </c>
      <c r="F66" s="76">
        <v>5</v>
      </c>
      <c r="G66" s="76">
        <v>6</v>
      </c>
      <c r="H66" s="76">
        <v>7</v>
      </c>
      <c r="I66" s="127">
        <v>8</v>
      </c>
      <c r="J66" s="127"/>
      <c r="K66" s="76">
        <v>9</v>
      </c>
      <c r="L66" s="74"/>
      <c r="M66" s="6"/>
      <c r="N66" s="7"/>
    </row>
    <row r="67" spans="1:14" ht="23.25" customHeight="1" x14ac:dyDescent="0.25">
      <c r="A67" s="72"/>
      <c r="B67" s="127">
        <v>1</v>
      </c>
      <c r="C67" s="150" t="s">
        <v>63</v>
      </c>
      <c r="D67" s="141" t="s">
        <v>64</v>
      </c>
      <c r="E67" s="76">
        <v>1.08</v>
      </c>
      <c r="F67" s="76">
        <v>1.2</v>
      </c>
      <c r="G67" s="76">
        <v>1.32</v>
      </c>
      <c r="H67" s="116" t="str">
        <f>"Аналоговый/"&amp;K67</f>
        <v>Аналоговый/1</v>
      </c>
      <c r="I67" s="116" t="s">
        <v>65</v>
      </c>
      <c r="J67" s="118"/>
      <c r="K67" s="126" t="str">
        <f>IF(D67="ДА","1","-")</f>
        <v>1</v>
      </c>
      <c r="L67" s="74"/>
      <c r="M67" s="6"/>
      <c r="N67" s="7"/>
    </row>
    <row r="68" spans="1:14" ht="23.25" customHeight="1" x14ac:dyDescent="0.25">
      <c r="A68" s="72"/>
      <c r="B68" s="127"/>
      <c r="C68" s="151"/>
      <c r="D68" s="142"/>
      <c r="E68" s="77" t="s">
        <v>66</v>
      </c>
      <c r="F68" s="77" t="s">
        <v>67</v>
      </c>
      <c r="G68" s="77" t="s">
        <v>68</v>
      </c>
      <c r="H68" s="118"/>
      <c r="I68" s="118"/>
      <c r="J68" s="118"/>
      <c r="K68" s="127"/>
      <c r="L68" s="74"/>
      <c r="M68" s="6"/>
      <c r="N68" s="7"/>
    </row>
    <row r="69" spans="1:14" ht="23.25" customHeight="1" x14ac:dyDescent="0.25">
      <c r="A69" s="72"/>
      <c r="B69" s="127">
        <v>2</v>
      </c>
      <c r="C69" s="139" t="s">
        <v>69</v>
      </c>
      <c r="D69" s="141" t="s">
        <v>64</v>
      </c>
      <c r="E69" s="76">
        <v>1.08</v>
      </c>
      <c r="F69" s="76">
        <v>1.2</v>
      </c>
      <c r="G69" s="76">
        <v>1.32</v>
      </c>
      <c r="H69" s="116" t="str">
        <f>"Аналоговый/"&amp;K69</f>
        <v>Аналоговый/1</v>
      </c>
      <c r="I69" s="116" t="s">
        <v>65</v>
      </c>
      <c r="J69" s="118"/>
      <c r="K69" s="126" t="str">
        <f>IF(D69="ДА","1","-")</f>
        <v>1</v>
      </c>
      <c r="L69" s="74"/>
      <c r="M69" s="6"/>
      <c r="N69" s="7"/>
    </row>
    <row r="70" spans="1:14" ht="23.25" customHeight="1" x14ac:dyDescent="0.25">
      <c r="A70" s="72"/>
      <c r="B70" s="127"/>
      <c r="C70" s="140"/>
      <c r="D70" s="142"/>
      <c r="E70" s="77" t="s">
        <v>66</v>
      </c>
      <c r="F70" s="77" t="s">
        <v>67</v>
      </c>
      <c r="G70" s="77" t="s">
        <v>68</v>
      </c>
      <c r="H70" s="117"/>
      <c r="I70" s="118"/>
      <c r="J70" s="118"/>
      <c r="K70" s="188"/>
      <c r="L70" s="74"/>
      <c r="M70" s="6"/>
      <c r="N70" s="7"/>
    </row>
    <row r="71" spans="1:14" ht="29.25" customHeight="1" x14ac:dyDescent="0.25">
      <c r="A71" s="72"/>
      <c r="B71" s="127">
        <v>3</v>
      </c>
      <c r="C71" s="139" t="s">
        <v>70</v>
      </c>
      <c r="D71" s="141" t="s">
        <v>71</v>
      </c>
      <c r="E71" s="76">
        <v>5</v>
      </c>
      <c r="F71" s="76">
        <v>10</v>
      </c>
      <c r="G71" s="76">
        <v>20</v>
      </c>
      <c r="H71" s="116" t="str">
        <f>"Аналоговый/"&amp;K71</f>
        <v>Аналоговый/-</v>
      </c>
      <c r="I71" s="116" t="s">
        <v>72</v>
      </c>
      <c r="J71" s="118"/>
      <c r="K71" s="126" t="str">
        <f>IF(D71="ДА","1","-")</f>
        <v>-</v>
      </c>
      <c r="L71" s="74"/>
      <c r="M71" s="6"/>
      <c r="N71" s="7"/>
    </row>
    <row r="72" spans="1:14" ht="29.25" customHeight="1" x14ac:dyDescent="0.25">
      <c r="A72" s="72"/>
      <c r="B72" s="127"/>
      <c r="C72" s="140"/>
      <c r="D72" s="142"/>
      <c r="E72" s="77" t="s">
        <v>66</v>
      </c>
      <c r="F72" s="77" t="s">
        <v>73</v>
      </c>
      <c r="G72" s="77" t="s">
        <v>68</v>
      </c>
      <c r="H72" s="117"/>
      <c r="I72" s="118"/>
      <c r="J72" s="118"/>
      <c r="K72" s="127"/>
      <c r="L72" s="74"/>
      <c r="M72" s="6"/>
      <c r="N72" s="7"/>
    </row>
    <row r="73" spans="1:14" ht="29.25" customHeight="1" x14ac:dyDescent="0.25">
      <c r="A73" s="72"/>
      <c r="B73" s="127">
        <v>4</v>
      </c>
      <c r="C73" s="150" t="s">
        <v>74</v>
      </c>
      <c r="D73" s="141" t="s">
        <v>71</v>
      </c>
      <c r="E73" s="76">
        <v>-50</v>
      </c>
      <c r="F73" s="76">
        <v>18</v>
      </c>
      <c r="G73" s="76">
        <v>50</v>
      </c>
      <c r="H73" s="116" t="str">
        <f>"Аналоговый/"&amp;K73</f>
        <v>Аналоговый/-</v>
      </c>
      <c r="I73" s="116" t="s">
        <v>75</v>
      </c>
      <c r="J73" s="118"/>
      <c r="K73" s="126" t="str">
        <f>IF(D73="ДА","1","-")</f>
        <v>-</v>
      </c>
      <c r="L73" s="74"/>
      <c r="M73" s="6"/>
      <c r="N73" s="7"/>
    </row>
    <row r="74" spans="1:14" ht="29.25" customHeight="1" x14ac:dyDescent="0.25">
      <c r="A74" s="72"/>
      <c r="B74" s="127"/>
      <c r="C74" s="151"/>
      <c r="D74" s="142"/>
      <c r="E74" s="77" t="s">
        <v>66</v>
      </c>
      <c r="F74" s="77" t="s">
        <v>73</v>
      </c>
      <c r="G74" s="77" t="s">
        <v>68</v>
      </c>
      <c r="H74" s="117"/>
      <c r="I74" s="118"/>
      <c r="J74" s="118"/>
      <c r="K74" s="127"/>
      <c r="L74" s="74"/>
      <c r="M74" s="6"/>
      <c r="N74" s="7"/>
    </row>
    <row r="75" spans="1:14" ht="29.25" customHeight="1" x14ac:dyDescent="0.25">
      <c r="A75" s="72"/>
      <c r="B75" s="127">
        <v>5</v>
      </c>
      <c r="C75" s="150" t="s">
        <v>76</v>
      </c>
      <c r="D75" s="141" t="s">
        <v>64</v>
      </c>
      <c r="E75" s="164" t="s">
        <v>77</v>
      </c>
      <c r="F75" s="165"/>
      <c r="G75" s="165"/>
      <c r="H75" s="116" t="str">
        <f>"Дискретный/"&amp;K75&amp;"                                      Аналоговый/"&amp;K75</f>
        <v>Дискретный/1                                      Аналоговый/1</v>
      </c>
      <c r="I75" s="116" t="s">
        <v>78</v>
      </c>
      <c r="J75" s="118"/>
      <c r="K75" s="126" t="str">
        <f>IF(D75="ДА","1","-")</f>
        <v>1</v>
      </c>
      <c r="L75" s="74"/>
      <c r="M75" s="6"/>
      <c r="N75" s="7"/>
    </row>
    <row r="76" spans="1:14" ht="29.25" customHeight="1" x14ac:dyDescent="0.25">
      <c r="A76" s="72"/>
      <c r="B76" s="127"/>
      <c r="C76" s="151"/>
      <c r="D76" s="142"/>
      <c r="E76" s="165"/>
      <c r="F76" s="165"/>
      <c r="G76" s="165"/>
      <c r="H76" s="117"/>
      <c r="I76" s="118"/>
      <c r="J76" s="118"/>
      <c r="K76" s="127"/>
      <c r="L76" s="74"/>
      <c r="M76" s="6"/>
      <c r="N76" s="7"/>
    </row>
    <row r="77" spans="1:14" ht="29.25" customHeight="1" x14ac:dyDescent="0.25">
      <c r="A77" s="72"/>
      <c r="B77" s="127">
        <v>6</v>
      </c>
      <c r="C77" s="150" t="s">
        <v>79</v>
      </c>
      <c r="D77" s="141" t="s">
        <v>64</v>
      </c>
      <c r="E77" s="76">
        <v>3.3</v>
      </c>
      <c r="F77" s="76">
        <v>15</v>
      </c>
      <c r="G77" s="76">
        <v>17</v>
      </c>
      <c r="H77" s="116" t="str">
        <f>"Аналоговый/"&amp;K77</f>
        <v>Аналоговый/1</v>
      </c>
      <c r="I77" s="116" t="s">
        <v>65</v>
      </c>
      <c r="J77" s="118"/>
      <c r="K77" s="126" t="str">
        <f>IF(D77="ДА","1","-")</f>
        <v>1</v>
      </c>
      <c r="L77" s="74"/>
      <c r="M77" s="6"/>
      <c r="N77" s="7"/>
    </row>
    <row r="78" spans="1:14" ht="29.25" customHeight="1" x14ac:dyDescent="0.25">
      <c r="A78" s="72"/>
      <c r="B78" s="127"/>
      <c r="C78" s="151"/>
      <c r="D78" s="142"/>
      <c r="E78" s="77" t="s">
        <v>66</v>
      </c>
      <c r="F78" s="77" t="s">
        <v>67</v>
      </c>
      <c r="G78" s="77" t="s">
        <v>68</v>
      </c>
      <c r="H78" s="117"/>
      <c r="I78" s="118"/>
      <c r="J78" s="118"/>
      <c r="K78" s="127"/>
      <c r="L78" s="74"/>
      <c r="M78" s="6"/>
      <c r="N78" s="7"/>
    </row>
    <row r="79" spans="1:14" ht="29.25" customHeight="1" x14ac:dyDescent="0.25">
      <c r="A79" s="72"/>
      <c r="B79" s="127">
        <v>7</v>
      </c>
      <c r="C79" s="150" t="s">
        <v>80</v>
      </c>
      <c r="D79" s="141" t="s">
        <v>64</v>
      </c>
      <c r="E79" s="76">
        <v>3.3</v>
      </c>
      <c r="F79" s="76">
        <v>15</v>
      </c>
      <c r="G79" s="76">
        <v>17</v>
      </c>
      <c r="H79" s="116" t="str">
        <f>"Аналоговый/"&amp;K79</f>
        <v>Аналоговый/1</v>
      </c>
      <c r="I79" s="116" t="s">
        <v>65</v>
      </c>
      <c r="J79" s="118"/>
      <c r="K79" s="126" t="str">
        <f>IF(D79="ДА","1","-")</f>
        <v>1</v>
      </c>
      <c r="L79" s="74"/>
      <c r="M79" s="6"/>
      <c r="N79" s="7"/>
    </row>
    <row r="80" spans="1:14" ht="29.25" customHeight="1" x14ac:dyDescent="0.25">
      <c r="A80" s="72"/>
      <c r="B80" s="157"/>
      <c r="C80" s="156"/>
      <c r="D80" s="142"/>
      <c r="E80" s="79" t="s">
        <v>66</v>
      </c>
      <c r="F80" s="79" t="s">
        <v>67</v>
      </c>
      <c r="G80" s="79" t="s">
        <v>68</v>
      </c>
      <c r="H80" s="117"/>
      <c r="I80" s="128"/>
      <c r="J80" s="128"/>
      <c r="K80" s="127"/>
      <c r="L80" s="74"/>
      <c r="M80" s="6"/>
      <c r="N80" s="7"/>
    </row>
    <row r="81" spans="1:14" ht="23.25" customHeight="1" x14ac:dyDescent="0.25">
      <c r="A81" s="19"/>
      <c r="B81" s="158">
        <v>8</v>
      </c>
      <c r="C81" s="143" t="s">
        <v>81</v>
      </c>
      <c r="D81" s="141" t="s">
        <v>64</v>
      </c>
      <c r="E81" s="80">
        <v>0.4</v>
      </c>
      <c r="F81" s="80">
        <v>0.7</v>
      </c>
      <c r="G81" s="80">
        <v>0.8</v>
      </c>
      <c r="H81" s="116" t="str">
        <f>"Аналоговый/"&amp;K81</f>
        <v>Аналоговый/1</v>
      </c>
      <c r="I81" s="160" t="s">
        <v>65</v>
      </c>
      <c r="J81" s="161"/>
      <c r="K81" s="126" t="str">
        <f>IF(D81="ДА","1","-")</f>
        <v>1</v>
      </c>
      <c r="L81" s="74"/>
      <c r="M81" s="6"/>
      <c r="N81" s="7"/>
    </row>
    <row r="82" spans="1:14" ht="23.25" customHeight="1" x14ac:dyDescent="0.25">
      <c r="A82" s="19"/>
      <c r="B82" s="159"/>
      <c r="C82" s="144"/>
      <c r="D82" s="142"/>
      <c r="E82" s="79" t="s">
        <v>66</v>
      </c>
      <c r="F82" s="79" t="s">
        <v>67</v>
      </c>
      <c r="G82" s="79" t="s">
        <v>68</v>
      </c>
      <c r="H82" s="117"/>
      <c r="I82" s="128"/>
      <c r="J82" s="128"/>
      <c r="K82" s="127"/>
      <c r="L82" s="74"/>
      <c r="M82" s="6"/>
      <c r="N82" s="7"/>
    </row>
    <row r="83" spans="1:14" ht="23.25" customHeight="1" x14ac:dyDescent="0.25">
      <c r="A83" s="5"/>
      <c r="B83" s="81"/>
      <c r="C83" s="82"/>
      <c r="D83" s="83"/>
      <c r="E83" s="84"/>
      <c r="F83" s="84"/>
      <c r="G83" s="84"/>
      <c r="H83" s="85"/>
      <c r="I83" s="86"/>
      <c r="J83" s="86"/>
      <c r="K83" s="87"/>
      <c r="L83" s="6"/>
      <c r="M83" s="6"/>
      <c r="N83" s="7"/>
    </row>
    <row r="84" spans="1:14" ht="29.25" customHeight="1" x14ac:dyDescent="0.25">
      <c r="A84" s="19"/>
      <c r="B84" s="158">
        <v>9</v>
      </c>
      <c r="C84" s="143" t="s">
        <v>82</v>
      </c>
      <c r="D84" s="131" t="str">
        <f>IF(H34="-","НЕТ","ДА")</f>
        <v>ДА</v>
      </c>
      <c r="E84" s="89" t="s">
        <v>83</v>
      </c>
      <c r="F84" s="89" t="s">
        <v>84</v>
      </c>
      <c r="G84" s="89" t="s">
        <v>85</v>
      </c>
      <c r="H84" s="166" t="s">
        <v>30</v>
      </c>
      <c r="I84" s="160" t="s">
        <v>86</v>
      </c>
      <c r="J84" s="161"/>
      <c r="K84" s="179" t="s">
        <v>30</v>
      </c>
      <c r="L84" s="13"/>
      <c r="M84" s="6"/>
      <c r="N84" s="7"/>
    </row>
    <row r="85" spans="1:14" ht="44.25" customHeight="1" x14ac:dyDescent="0.25">
      <c r="A85" s="19"/>
      <c r="B85" s="159"/>
      <c r="C85" s="144"/>
      <c r="D85" s="132"/>
      <c r="E85" s="79" t="s">
        <v>66</v>
      </c>
      <c r="F85" s="79" t="s">
        <v>73</v>
      </c>
      <c r="G85" s="79" t="s">
        <v>68</v>
      </c>
      <c r="H85" s="181"/>
      <c r="I85" s="128"/>
      <c r="J85" s="128"/>
      <c r="K85" s="180"/>
      <c r="L85" s="13"/>
      <c r="M85" s="6"/>
      <c r="N85" s="7"/>
    </row>
    <row r="86" spans="1:14" ht="29.25" customHeight="1" x14ac:dyDescent="0.25">
      <c r="A86" s="72"/>
      <c r="B86" s="178">
        <v>10</v>
      </c>
      <c r="C86" s="143" t="s">
        <v>87</v>
      </c>
      <c r="D86" s="131" t="str">
        <f>IF(H36="-","НЕТ","ДА")</f>
        <v>ДА</v>
      </c>
      <c r="E86" s="90" t="s">
        <v>88</v>
      </c>
      <c r="F86" s="90" t="s">
        <v>89</v>
      </c>
      <c r="G86" s="90" t="s">
        <v>90</v>
      </c>
      <c r="H86" s="166" t="s">
        <v>30</v>
      </c>
      <c r="I86" s="160" t="s">
        <v>86</v>
      </c>
      <c r="J86" s="161"/>
      <c r="K86" s="135" t="s">
        <v>30</v>
      </c>
      <c r="L86" s="74"/>
      <c r="M86" s="6"/>
      <c r="N86" s="7"/>
    </row>
    <row r="87" spans="1:14" ht="41.25" customHeight="1" x14ac:dyDescent="0.25">
      <c r="A87" s="72"/>
      <c r="B87" s="127"/>
      <c r="C87" s="140"/>
      <c r="D87" s="132"/>
      <c r="E87" s="77" t="s">
        <v>66</v>
      </c>
      <c r="F87" s="77" t="s">
        <v>73</v>
      </c>
      <c r="G87" s="77" t="s">
        <v>68</v>
      </c>
      <c r="H87" s="165"/>
      <c r="I87" s="118"/>
      <c r="J87" s="118"/>
      <c r="K87" s="136"/>
      <c r="L87" s="74"/>
      <c r="M87" s="6"/>
      <c r="N87" s="7"/>
    </row>
    <row r="88" spans="1:14" ht="21" customHeight="1" x14ac:dyDescent="0.3">
      <c r="A88" s="5"/>
      <c r="B88" s="91" t="s">
        <v>91</v>
      </c>
      <c r="C88" s="92"/>
      <c r="D88" s="92"/>
      <c r="E88" s="92"/>
      <c r="F88" s="92"/>
      <c r="G88" s="92"/>
      <c r="H88" s="92"/>
      <c r="I88" s="92"/>
      <c r="J88" s="92"/>
      <c r="K88" s="92"/>
      <c r="L88" s="6"/>
      <c r="M88" s="6"/>
      <c r="N88" s="7"/>
    </row>
    <row r="89" spans="1:14" ht="20.25" customHeight="1" x14ac:dyDescent="0.3">
      <c r="A89" s="5"/>
      <c r="B89" s="58" t="s">
        <v>92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/>
    </row>
    <row r="90" spans="1:14" ht="12.75" customHeight="1" x14ac:dyDescent="0.2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</row>
    <row r="91" spans="1:14" ht="12.75" customHeight="1" x14ac:dyDescent="0.25">
      <c r="A91" s="5"/>
      <c r="B91" s="67" t="s">
        <v>93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7"/>
    </row>
    <row r="92" spans="1:14" ht="12.75" customHeight="1" x14ac:dyDescent="0.25">
      <c r="A92" s="5"/>
      <c r="B92" s="93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7"/>
    </row>
    <row r="93" spans="1:14" ht="15" customHeight="1" x14ac:dyDescent="0.25">
      <c r="A93" s="5"/>
      <c r="B93" s="94" t="s">
        <v>51</v>
      </c>
      <c r="C93" s="6"/>
      <c r="D93" s="6"/>
      <c r="E93" s="6"/>
      <c r="F93" s="6"/>
      <c r="G93" s="6"/>
      <c r="H93" s="6"/>
      <c r="I93" s="95"/>
      <c r="J93" s="6"/>
      <c r="K93" s="6"/>
      <c r="L93" s="6"/>
      <c r="M93" s="6"/>
      <c r="N93" s="7"/>
    </row>
    <row r="94" spans="1:14" ht="13.5" customHeight="1" x14ac:dyDescent="0.25">
      <c r="A94" s="5"/>
      <c r="B94" s="70"/>
      <c r="C94" s="71"/>
      <c r="D94" s="71"/>
      <c r="E94" s="71"/>
      <c r="F94" s="71"/>
      <c r="G94" s="71"/>
      <c r="H94" s="71"/>
      <c r="I94" s="71"/>
      <c r="J94" s="71"/>
      <c r="K94" s="71"/>
      <c r="L94" s="6"/>
      <c r="M94" s="6"/>
      <c r="N94" s="7"/>
    </row>
    <row r="95" spans="1:14" ht="27" customHeight="1" x14ac:dyDescent="0.25">
      <c r="A95" s="72"/>
      <c r="B95" s="119" t="s">
        <v>94</v>
      </c>
      <c r="C95" s="119" t="s">
        <v>53</v>
      </c>
      <c r="D95" s="119" t="s">
        <v>95</v>
      </c>
      <c r="E95" s="119" t="s">
        <v>96</v>
      </c>
      <c r="F95" s="120"/>
      <c r="G95" s="120"/>
      <c r="H95" s="120"/>
      <c r="I95" s="119" t="s">
        <v>57</v>
      </c>
      <c r="J95" s="120"/>
      <c r="K95" s="120"/>
      <c r="L95" s="74"/>
      <c r="M95" s="6"/>
      <c r="N95" s="7"/>
    </row>
    <row r="96" spans="1:14" ht="46.5" customHeight="1" x14ac:dyDescent="0.25">
      <c r="A96" s="72"/>
      <c r="B96" s="120"/>
      <c r="C96" s="120"/>
      <c r="D96" s="120"/>
      <c r="E96" s="120"/>
      <c r="F96" s="120"/>
      <c r="G96" s="120"/>
      <c r="H96" s="120"/>
      <c r="I96" s="126" t="s">
        <v>61</v>
      </c>
      <c r="J96" s="127"/>
      <c r="K96" s="73" t="s">
        <v>62</v>
      </c>
      <c r="L96" s="74"/>
      <c r="M96" s="6"/>
      <c r="N96" s="7"/>
    </row>
    <row r="97" spans="1:14" ht="14.25" customHeight="1" x14ac:dyDescent="0.25">
      <c r="A97" s="72"/>
      <c r="B97" s="76">
        <v>1</v>
      </c>
      <c r="C97" s="76">
        <v>2</v>
      </c>
      <c r="D97" s="76">
        <v>3</v>
      </c>
      <c r="E97" s="127">
        <v>4</v>
      </c>
      <c r="F97" s="127"/>
      <c r="G97" s="127"/>
      <c r="H97" s="76">
        <v>5</v>
      </c>
      <c r="I97" s="127">
        <v>6</v>
      </c>
      <c r="J97" s="127"/>
      <c r="K97" s="76">
        <v>7</v>
      </c>
      <c r="L97" s="74"/>
      <c r="M97" s="6"/>
      <c r="N97" s="7"/>
    </row>
    <row r="98" spans="1:14" ht="74.25" customHeight="1" x14ac:dyDescent="0.25">
      <c r="A98" s="72"/>
      <c r="B98" s="76">
        <v>1</v>
      </c>
      <c r="C98" s="78" t="s">
        <v>97</v>
      </c>
      <c r="D98" s="88" t="str">
        <f>IF(H48="-","НЕТ","ДА")</f>
        <v>ДА</v>
      </c>
      <c r="E98" s="116" t="s">
        <v>98</v>
      </c>
      <c r="F98" s="118"/>
      <c r="G98" s="118"/>
      <c r="H98" s="77" t="s">
        <v>99</v>
      </c>
      <c r="I98" s="162" t="s">
        <v>86</v>
      </c>
      <c r="J98" s="163"/>
      <c r="K98" s="77" t="s">
        <v>30</v>
      </c>
      <c r="L98" s="74"/>
      <c r="M98" s="96"/>
      <c r="N98" s="7"/>
    </row>
    <row r="99" spans="1:14" ht="47.25" customHeight="1" x14ac:dyDescent="0.25">
      <c r="A99" s="72"/>
      <c r="B99" s="76">
        <v>2</v>
      </c>
      <c r="C99" s="78" t="s">
        <v>100</v>
      </c>
      <c r="D99" s="88" t="str">
        <f>IF(H49="-","НЕТ","ДА")</f>
        <v>ДА</v>
      </c>
      <c r="E99" s="116" t="s">
        <v>101</v>
      </c>
      <c r="F99" s="118"/>
      <c r="G99" s="118"/>
      <c r="H99" s="77" t="str">
        <f>"Дискретный/"&amp;K99</f>
        <v>Дискретный/2</v>
      </c>
      <c r="I99" s="116" t="s">
        <v>102</v>
      </c>
      <c r="J99" s="118"/>
      <c r="K99" s="76">
        <f>H49</f>
        <v>2</v>
      </c>
      <c r="L99" s="74"/>
      <c r="M99" s="6"/>
      <c r="N99" s="7"/>
    </row>
    <row r="100" spans="1:14" ht="43.5" customHeight="1" x14ac:dyDescent="0.25">
      <c r="A100" s="72"/>
      <c r="B100" s="76">
        <v>3</v>
      </c>
      <c r="C100" s="78" t="s">
        <v>103</v>
      </c>
      <c r="D100" s="88" t="s">
        <v>64</v>
      </c>
      <c r="E100" s="116" t="s">
        <v>101</v>
      </c>
      <c r="F100" s="118"/>
      <c r="G100" s="118"/>
      <c r="H100" s="77" t="str">
        <f>"Дискретный/"&amp;K100</f>
        <v>Дискретный/2</v>
      </c>
      <c r="I100" s="116" t="s">
        <v>102</v>
      </c>
      <c r="J100" s="118"/>
      <c r="K100" s="97">
        <v>2</v>
      </c>
      <c r="L100" s="74"/>
      <c r="M100" s="112">
        <v>1</v>
      </c>
      <c r="N100" s="7"/>
    </row>
    <row r="101" spans="1:14" ht="57" customHeight="1" x14ac:dyDescent="0.25">
      <c r="A101" s="72"/>
      <c r="B101" s="76">
        <v>4</v>
      </c>
      <c r="C101" s="78" t="s">
        <v>104</v>
      </c>
      <c r="D101" s="88" t="s">
        <v>64</v>
      </c>
      <c r="E101" s="116" t="s">
        <v>105</v>
      </c>
      <c r="F101" s="118"/>
      <c r="G101" s="118"/>
      <c r="H101" s="77" t="s">
        <v>30</v>
      </c>
      <c r="I101" s="162" t="s">
        <v>86</v>
      </c>
      <c r="J101" s="163"/>
      <c r="K101" s="75" t="s">
        <v>30</v>
      </c>
      <c r="L101" s="74"/>
      <c r="M101" s="112">
        <v>2</v>
      </c>
      <c r="N101" s="7"/>
    </row>
    <row r="102" spans="1:14" ht="45" customHeight="1" x14ac:dyDescent="0.25">
      <c r="A102" s="72"/>
      <c r="B102" s="76">
        <v>5</v>
      </c>
      <c r="C102" s="78" t="s">
        <v>106</v>
      </c>
      <c r="D102" s="88" t="s">
        <v>64</v>
      </c>
      <c r="E102" s="116" t="s">
        <v>107</v>
      </c>
      <c r="F102" s="118"/>
      <c r="G102" s="118"/>
      <c r="H102" s="77" t="s">
        <v>108</v>
      </c>
      <c r="I102" s="116" t="s">
        <v>86</v>
      </c>
      <c r="J102" s="118"/>
      <c r="K102" s="75" t="s">
        <v>30</v>
      </c>
      <c r="L102" s="74"/>
      <c r="M102" s="112">
        <v>3</v>
      </c>
      <c r="N102" s="7"/>
    </row>
    <row r="103" spans="1:14" ht="21" customHeight="1" x14ac:dyDescent="0.3">
      <c r="A103" s="5"/>
      <c r="B103" s="91" t="s">
        <v>109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6"/>
      <c r="M103" s="6"/>
      <c r="N103" s="66"/>
    </row>
    <row r="104" spans="1:14" ht="15" customHeight="1" x14ac:dyDescent="0.25">
      <c r="A104" s="5"/>
      <c r="B104" s="6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/>
    </row>
    <row r="105" spans="1:14" ht="15" customHeight="1" x14ac:dyDescent="0.2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</row>
    <row r="106" spans="1:14" ht="15" customHeight="1" x14ac:dyDescent="0.25">
      <c r="A106" s="5"/>
      <c r="B106" s="67" t="s">
        <v>110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</row>
    <row r="107" spans="1:14" ht="12.75" customHeight="1" x14ac:dyDescent="0.25">
      <c r="A107" s="5"/>
      <c r="B107" s="93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</row>
    <row r="108" spans="1:14" ht="15" customHeight="1" x14ac:dyDescent="0.25">
      <c r="A108" s="5"/>
      <c r="B108" s="68" t="s">
        <v>111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</row>
    <row r="109" spans="1:14" ht="13.5" customHeight="1" x14ac:dyDescent="0.25">
      <c r="A109" s="5"/>
      <c r="B109" s="70"/>
      <c r="C109" s="71"/>
      <c r="D109" s="71"/>
      <c r="E109" s="71"/>
      <c r="F109" s="71"/>
      <c r="G109" s="71"/>
      <c r="H109" s="71"/>
      <c r="I109" s="71"/>
      <c r="J109" s="71"/>
      <c r="K109" s="71"/>
      <c r="L109" s="6"/>
      <c r="M109" s="6"/>
      <c r="N109" s="7"/>
    </row>
    <row r="110" spans="1:14" ht="12.75" customHeight="1" x14ac:dyDescent="0.25">
      <c r="A110" s="72"/>
      <c r="B110" s="119" t="s">
        <v>94</v>
      </c>
      <c r="C110" s="119" t="s">
        <v>112</v>
      </c>
      <c r="D110" s="119" t="s">
        <v>113</v>
      </c>
      <c r="E110" s="119" t="s">
        <v>96</v>
      </c>
      <c r="F110" s="120"/>
      <c r="G110" s="120"/>
      <c r="H110" s="119" t="s">
        <v>56</v>
      </c>
      <c r="I110" s="119" t="s">
        <v>57</v>
      </c>
      <c r="J110" s="120"/>
      <c r="K110" s="120"/>
      <c r="L110" s="74"/>
      <c r="M110" s="6"/>
      <c r="N110" s="7"/>
    </row>
    <row r="111" spans="1:14" ht="44.25" customHeight="1" x14ac:dyDescent="0.25">
      <c r="A111" s="72"/>
      <c r="B111" s="120"/>
      <c r="C111" s="120"/>
      <c r="D111" s="120"/>
      <c r="E111" s="120"/>
      <c r="F111" s="120"/>
      <c r="G111" s="120"/>
      <c r="H111" s="120"/>
      <c r="I111" s="126" t="s">
        <v>114</v>
      </c>
      <c r="J111" s="127"/>
      <c r="K111" s="73" t="s">
        <v>62</v>
      </c>
      <c r="L111" s="74"/>
      <c r="M111" s="6"/>
      <c r="N111" s="7"/>
    </row>
    <row r="112" spans="1:14" ht="14.25" customHeight="1" x14ac:dyDescent="0.25">
      <c r="A112" s="72"/>
      <c r="B112" s="76">
        <v>1</v>
      </c>
      <c r="C112" s="76">
        <v>2</v>
      </c>
      <c r="D112" s="76">
        <v>3</v>
      </c>
      <c r="E112" s="127">
        <v>4</v>
      </c>
      <c r="F112" s="127"/>
      <c r="G112" s="127"/>
      <c r="H112" s="76"/>
      <c r="I112" s="127">
        <v>6</v>
      </c>
      <c r="J112" s="127"/>
      <c r="K112" s="76">
        <v>7</v>
      </c>
      <c r="L112" s="74"/>
      <c r="M112" s="6"/>
      <c r="N112" s="7"/>
    </row>
    <row r="113" spans="1:14" ht="16.5" customHeight="1" x14ac:dyDescent="0.25">
      <c r="A113" s="72"/>
      <c r="B113" s="76">
        <v>1</v>
      </c>
      <c r="C113" s="98" t="s">
        <v>115</v>
      </c>
      <c r="D113" s="88" t="s">
        <v>64</v>
      </c>
      <c r="E113" s="164" t="s">
        <v>116</v>
      </c>
      <c r="F113" s="165"/>
      <c r="G113" s="165"/>
      <c r="H113" s="77" t="s">
        <v>30</v>
      </c>
      <c r="I113" s="116" t="s">
        <v>86</v>
      </c>
      <c r="J113" s="118"/>
      <c r="K113" s="99" t="s">
        <v>117</v>
      </c>
      <c r="L113" s="74"/>
      <c r="M113" s="6"/>
      <c r="N113" s="7"/>
    </row>
    <row r="114" spans="1:14" ht="36.75" customHeight="1" x14ac:dyDescent="0.25">
      <c r="A114" s="72"/>
      <c r="B114" s="76">
        <v>2</v>
      </c>
      <c r="C114" s="78" t="s">
        <v>118</v>
      </c>
      <c r="D114" s="88" t="s">
        <v>64</v>
      </c>
      <c r="E114" s="164" t="s">
        <v>119</v>
      </c>
      <c r="F114" s="165"/>
      <c r="G114" s="165"/>
      <c r="H114" s="77" t="s">
        <v>30</v>
      </c>
      <c r="I114" s="116" t="s">
        <v>86</v>
      </c>
      <c r="J114" s="118"/>
      <c r="K114" s="99" t="s">
        <v>117</v>
      </c>
      <c r="L114" s="74"/>
      <c r="M114" s="6"/>
      <c r="N114" s="7"/>
    </row>
    <row r="115" spans="1:14" ht="15.75" customHeight="1" x14ac:dyDescent="0.25">
      <c r="A115" s="5"/>
      <c r="B115" s="92"/>
      <c r="C115" s="100"/>
      <c r="D115" s="100"/>
      <c r="E115" s="100"/>
      <c r="F115" s="100"/>
      <c r="G115" s="100"/>
      <c r="H115" s="100"/>
      <c r="I115" s="100"/>
      <c r="J115" s="100"/>
      <c r="K115" s="100"/>
      <c r="L115" s="6"/>
      <c r="M115" s="6"/>
      <c r="N115" s="7"/>
    </row>
    <row r="116" spans="1:14" ht="20.25" customHeight="1" x14ac:dyDescent="0.3">
      <c r="A116" s="5"/>
      <c r="B116" s="58" t="s">
        <v>92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</row>
    <row r="117" spans="1:14" ht="12.75" customHeight="1" x14ac:dyDescent="0.2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/>
    </row>
    <row r="118" spans="1:14" ht="12.75" customHeight="1" x14ac:dyDescent="0.2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</row>
    <row r="119" spans="1:14" ht="18" customHeight="1" x14ac:dyDescent="0.25">
      <c r="A119" s="5"/>
      <c r="B119" s="154" t="s">
        <v>120</v>
      </c>
      <c r="C119" s="155"/>
      <c r="D119" s="155"/>
      <c r="E119" s="155"/>
      <c r="F119" s="155"/>
      <c r="G119" s="155"/>
      <c r="H119" s="155"/>
      <c r="I119" s="155"/>
      <c r="J119" s="155"/>
      <c r="K119" s="155"/>
      <c r="L119" s="6"/>
      <c r="M119" s="6"/>
      <c r="N119" s="7"/>
    </row>
    <row r="120" spans="1:14" ht="12.75" customHeight="1" x14ac:dyDescent="0.25">
      <c r="A120" s="5"/>
      <c r="B120" s="6"/>
      <c r="C120" s="101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7"/>
    </row>
    <row r="121" spans="1:14" ht="12.75" customHeight="1" x14ac:dyDescent="0.25">
      <c r="A121" s="5"/>
      <c r="B121" s="6"/>
      <c r="C121" s="101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/>
    </row>
    <row r="122" spans="1:14" ht="20.25" customHeight="1" x14ac:dyDescent="0.3">
      <c r="A122" s="5"/>
      <c r="B122" s="133" t="s">
        <v>121</v>
      </c>
      <c r="C122" s="134"/>
      <c r="D122" s="134"/>
      <c r="E122" s="134"/>
      <c r="F122" s="134"/>
      <c r="G122" s="134"/>
      <c r="H122" s="134"/>
      <c r="I122" s="134"/>
      <c r="J122" s="134"/>
      <c r="K122" s="134"/>
      <c r="L122" s="6"/>
      <c r="M122" s="6"/>
      <c r="N122" s="7"/>
    </row>
    <row r="123" spans="1:14" ht="36.75" customHeight="1" x14ac:dyDescent="0.25">
      <c r="A123" s="5"/>
      <c r="B123" s="121" t="s">
        <v>122</v>
      </c>
      <c r="C123" s="122"/>
      <c r="D123" s="122"/>
      <c r="E123" s="122"/>
      <c r="F123" s="122"/>
      <c r="G123" s="122"/>
      <c r="H123" s="122"/>
      <c r="I123" s="122"/>
      <c r="J123" s="122"/>
      <c r="K123" s="122"/>
      <c r="L123" s="6"/>
      <c r="M123" s="6"/>
      <c r="N123" s="7"/>
    </row>
    <row r="124" spans="1:14" ht="12.75" customHeight="1" x14ac:dyDescent="0.25">
      <c r="A124" s="5"/>
      <c r="B124" s="152" t="s">
        <v>123</v>
      </c>
      <c r="C124" s="153"/>
      <c r="D124" s="153"/>
      <c r="E124" s="153"/>
      <c r="F124" s="153"/>
      <c r="G124" s="153"/>
      <c r="H124" s="153"/>
      <c r="I124" s="153"/>
      <c r="J124" s="153"/>
      <c r="K124" s="153"/>
      <c r="L124" s="6"/>
      <c r="M124" s="6"/>
      <c r="N124" s="7"/>
    </row>
    <row r="125" spans="1:14" ht="12.75" customHeight="1" x14ac:dyDescent="0.2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7"/>
    </row>
    <row r="126" spans="1:14" ht="13.5" customHeight="1" x14ac:dyDescent="0.25">
      <c r="A126" s="5"/>
      <c r="B126" s="67" t="s">
        <v>124</v>
      </c>
      <c r="C126" s="6"/>
      <c r="D126" s="102"/>
      <c r="E126" s="102"/>
      <c r="F126" s="102"/>
      <c r="G126" s="102"/>
      <c r="H126" s="102"/>
      <c r="I126" s="102"/>
      <c r="J126" s="102"/>
      <c r="K126" s="102"/>
      <c r="L126" s="6"/>
      <c r="M126" s="6"/>
      <c r="N126" s="7"/>
    </row>
    <row r="127" spans="1:14" ht="13.5" customHeight="1" x14ac:dyDescent="0.25">
      <c r="A127" s="5"/>
      <c r="B127" s="103"/>
      <c r="C127" s="6"/>
      <c r="D127" s="92"/>
      <c r="E127" s="114" t="s">
        <v>125</v>
      </c>
      <c r="F127" s="115"/>
      <c r="G127" s="92"/>
      <c r="H127" s="104" t="s">
        <v>126</v>
      </c>
      <c r="I127" s="92"/>
      <c r="J127" s="92"/>
      <c r="K127" s="91" t="s">
        <v>127</v>
      </c>
      <c r="L127" s="6"/>
      <c r="M127" s="6"/>
      <c r="N127" s="7"/>
    </row>
    <row r="128" spans="1:14" ht="12.75" customHeight="1" x14ac:dyDescent="0.25">
      <c r="A128" s="5"/>
      <c r="B128" s="103"/>
      <c r="C128" s="6"/>
      <c r="D128" s="6"/>
      <c r="E128" s="105"/>
      <c r="F128" s="105"/>
      <c r="G128" s="6"/>
      <c r="H128" s="106"/>
      <c r="I128" s="6"/>
      <c r="J128" s="6"/>
      <c r="K128" s="6"/>
      <c r="L128" s="6"/>
      <c r="M128" s="6"/>
      <c r="N128" s="7"/>
    </row>
    <row r="129" spans="1:14" ht="12.75" customHeight="1" x14ac:dyDescent="0.25">
      <c r="A129" s="5"/>
      <c r="B129" s="103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</row>
    <row r="130" spans="1:14" ht="13.5" customHeight="1" x14ac:dyDescent="0.25">
      <c r="A130" s="5"/>
      <c r="B130" s="67" t="s">
        <v>128</v>
      </c>
      <c r="C130" s="6"/>
      <c r="D130" s="102"/>
      <c r="E130" s="102"/>
      <c r="F130" s="102"/>
      <c r="G130" s="102"/>
      <c r="H130" s="102"/>
      <c r="I130" s="102"/>
      <c r="J130" s="102"/>
      <c r="K130" s="102"/>
      <c r="L130" s="6"/>
      <c r="M130" s="6"/>
      <c r="N130" s="7"/>
    </row>
    <row r="131" spans="1:14" ht="13.5" customHeight="1" x14ac:dyDescent="0.25">
      <c r="A131" s="5"/>
      <c r="B131" s="103"/>
      <c r="C131" s="6"/>
      <c r="D131" s="92"/>
      <c r="E131" s="114" t="s">
        <v>125</v>
      </c>
      <c r="F131" s="115"/>
      <c r="G131" s="92"/>
      <c r="H131" s="104" t="s">
        <v>126</v>
      </c>
      <c r="I131" s="92"/>
      <c r="J131" s="92"/>
      <c r="K131" s="91" t="s">
        <v>127</v>
      </c>
      <c r="L131" s="6"/>
      <c r="M131" s="6"/>
      <c r="N131" s="7"/>
    </row>
    <row r="132" spans="1:14" ht="12.75" customHeight="1" x14ac:dyDescent="0.25">
      <c r="A132" s="5"/>
      <c r="B132" s="103"/>
      <c r="C132" s="6"/>
      <c r="D132" s="6"/>
      <c r="E132" s="105"/>
      <c r="F132" s="105"/>
      <c r="G132" s="6"/>
      <c r="H132" s="106"/>
      <c r="I132" s="6"/>
      <c r="J132" s="6"/>
      <c r="K132" s="6"/>
      <c r="L132" s="6"/>
      <c r="M132" s="6"/>
      <c r="N132" s="7"/>
    </row>
    <row r="133" spans="1:14" ht="12.75" customHeight="1" x14ac:dyDescent="0.25">
      <c r="A133" s="5"/>
      <c r="B133" s="103"/>
      <c r="C133" s="6"/>
      <c r="D133" s="6"/>
      <c r="E133" s="6"/>
      <c r="F133" s="6"/>
      <c r="G133" s="6"/>
      <c r="H133" s="106"/>
      <c r="I133" s="6"/>
      <c r="J133" s="6"/>
      <c r="K133" s="6"/>
      <c r="L133" s="6"/>
      <c r="M133" s="6"/>
      <c r="N133" s="7"/>
    </row>
    <row r="134" spans="1:14" ht="13.5" customHeight="1" x14ac:dyDescent="0.25">
      <c r="A134" s="5"/>
      <c r="B134" s="67" t="s">
        <v>129</v>
      </c>
      <c r="C134" s="6"/>
      <c r="D134" s="102"/>
      <c r="E134" s="102"/>
      <c r="F134" s="102"/>
      <c r="G134" s="102"/>
      <c r="H134" s="107"/>
      <c r="I134" s="102"/>
      <c r="J134" s="107"/>
      <c r="K134" s="107"/>
      <c r="L134" s="6"/>
      <c r="M134" s="6"/>
      <c r="N134" s="7"/>
    </row>
    <row r="135" spans="1:14" ht="13.5" customHeight="1" x14ac:dyDescent="0.25">
      <c r="A135" s="5"/>
      <c r="B135" s="67" t="s">
        <v>130</v>
      </c>
      <c r="C135" s="6"/>
      <c r="D135" s="92"/>
      <c r="E135" s="114" t="s">
        <v>125</v>
      </c>
      <c r="F135" s="115"/>
      <c r="G135" s="92"/>
      <c r="H135" s="104" t="s">
        <v>126</v>
      </c>
      <c r="I135" s="92"/>
      <c r="J135" s="92"/>
      <c r="K135" s="91" t="s">
        <v>127</v>
      </c>
      <c r="L135" s="6"/>
      <c r="M135" s="6"/>
      <c r="N135" s="7"/>
    </row>
    <row r="136" spans="1:14" ht="12.75" customHeight="1" x14ac:dyDescent="0.25">
      <c r="A136" s="108"/>
      <c r="B136" s="109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1"/>
    </row>
  </sheetData>
  <mergeCells count="167">
    <mergeCell ref="K81:K82"/>
    <mergeCell ref="K79:K80"/>
    <mergeCell ref="I54:K55"/>
    <mergeCell ref="B40:G40"/>
    <mergeCell ref="D81:D82"/>
    <mergeCell ref="H39:K39"/>
    <mergeCell ref="I35:K35"/>
    <mergeCell ref="B33:G33"/>
    <mergeCell ref="H33:K33"/>
    <mergeCell ref="B34:G34"/>
    <mergeCell ref="J42:K42"/>
    <mergeCell ref="H50:K50"/>
    <mergeCell ref="B50:G50"/>
    <mergeCell ref="B42:G42"/>
    <mergeCell ref="J41:K41"/>
    <mergeCell ref="H49:K49"/>
    <mergeCell ref="B73:B74"/>
    <mergeCell ref="C69:C70"/>
    <mergeCell ref="B35:G35"/>
    <mergeCell ref="H38:K38"/>
    <mergeCell ref="B45:G45"/>
    <mergeCell ref="B32:G32"/>
    <mergeCell ref="D24:K24"/>
    <mergeCell ref="D23:K23"/>
    <mergeCell ref="D22:K22"/>
    <mergeCell ref="B41:G41"/>
    <mergeCell ref="B11:H11"/>
    <mergeCell ref="D19:K19"/>
    <mergeCell ref="D18:K18"/>
    <mergeCell ref="D17:K17"/>
    <mergeCell ref="B43:G43"/>
    <mergeCell ref="B69:B70"/>
    <mergeCell ref="B53:G53"/>
    <mergeCell ref="B55:G55"/>
    <mergeCell ref="B54:G54"/>
    <mergeCell ref="B52:G52"/>
    <mergeCell ref="D79:D80"/>
    <mergeCell ref="E75:G76"/>
    <mergeCell ref="D77:D78"/>
    <mergeCell ref="J10:K10"/>
    <mergeCell ref="D14:K14"/>
    <mergeCell ref="D13:K13"/>
    <mergeCell ref="D57:G57"/>
    <mergeCell ref="D58:G58"/>
    <mergeCell ref="B13:C13"/>
    <mergeCell ref="B10:H10"/>
    <mergeCell ref="H34:K34"/>
    <mergeCell ref="B39:G39"/>
    <mergeCell ref="B38:G38"/>
    <mergeCell ref="B44:G44"/>
    <mergeCell ref="D29:K29"/>
    <mergeCell ref="B37:G37"/>
    <mergeCell ref="D28:K28"/>
    <mergeCell ref="B36:G36"/>
    <mergeCell ref="D27:K27"/>
    <mergeCell ref="C81:C82"/>
    <mergeCell ref="B49:G49"/>
    <mergeCell ref="B48:G48"/>
    <mergeCell ref="H32:K32"/>
    <mergeCell ref="H37:K37"/>
    <mergeCell ref="I100:J100"/>
    <mergeCell ref="B86:B87"/>
    <mergeCell ref="K84:K85"/>
    <mergeCell ref="K73:K74"/>
    <mergeCell ref="I81:J82"/>
    <mergeCell ref="E97:G97"/>
    <mergeCell ref="H84:H85"/>
    <mergeCell ref="K77:K78"/>
    <mergeCell ref="K75:K76"/>
    <mergeCell ref="H40:K40"/>
    <mergeCell ref="H36:K36"/>
    <mergeCell ref="K67:K68"/>
    <mergeCell ref="K69:K70"/>
    <mergeCell ref="C67:C68"/>
    <mergeCell ref="I66:J66"/>
    <mergeCell ref="H48:K48"/>
    <mergeCell ref="D64:D65"/>
    <mergeCell ref="I67:J68"/>
    <mergeCell ref="H45:K45"/>
    <mergeCell ref="I98:J98"/>
    <mergeCell ref="E114:G114"/>
    <mergeCell ref="I97:J97"/>
    <mergeCell ref="E113:G113"/>
    <mergeCell ref="I113:J113"/>
    <mergeCell ref="B110:B111"/>
    <mergeCell ref="E98:G98"/>
    <mergeCell ref="H86:H87"/>
    <mergeCell ref="I101:J101"/>
    <mergeCell ref="E101:G101"/>
    <mergeCell ref="C110:C111"/>
    <mergeCell ref="I86:J87"/>
    <mergeCell ref="E102:G102"/>
    <mergeCell ref="I102:J102"/>
    <mergeCell ref="E99:G99"/>
    <mergeCell ref="C86:C87"/>
    <mergeCell ref="B119:K119"/>
    <mergeCell ref="H95:H96"/>
    <mergeCell ref="H110:H111"/>
    <mergeCell ref="D75:D76"/>
    <mergeCell ref="C79:C80"/>
    <mergeCell ref="D71:D72"/>
    <mergeCell ref="C75:C76"/>
    <mergeCell ref="B79:B80"/>
    <mergeCell ref="D73:D74"/>
    <mergeCell ref="B81:B82"/>
    <mergeCell ref="C77:C78"/>
    <mergeCell ref="B84:B85"/>
    <mergeCell ref="E100:G100"/>
    <mergeCell ref="I84:J85"/>
    <mergeCell ref="I99:J99"/>
    <mergeCell ref="H81:H82"/>
    <mergeCell ref="I77:J78"/>
    <mergeCell ref="D110:D111"/>
    <mergeCell ref="B71:B72"/>
    <mergeCell ref="D86:D87"/>
    <mergeCell ref="H71:H72"/>
    <mergeCell ref="B95:B96"/>
    <mergeCell ref="I114:J114"/>
    <mergeCell ref="I112:J112"/>
    <mergeCell ref="E131:F131"/>
    <mergeCell ref="E110:G111"/>
    <mergeCell ref="B122:K122"/>
    <mergeCell ref="K86:K87"/>
    <mergeCell ref="J43:K43"/>
    <mergeCell ref="C71:C72"/>
    <mergeCell ref="B75:B76"/>
    <mergeCell ref="D67:D68"/>
    <mergeCell ref="B67:B68"/>
    <mergeCell ref="C84:C85"/>
    <mergeCell ref="H64:H65"/>
    <mergeCell ref="I110:K110"/>
    <mergeCell ref="H67:H68"/>
    <mergeCell ref="H44:K44"/>
    <mergeCell ref="C64:C65"/>
    <mergeCell ref="B64:B65"/>
    <mergeCell ref="D69:D70"/>
    <mergeCell ref="H53:K53"/>
    <mergeCell ref="C73:C74"/>
    <mergeCell ref="B77:B78"/>
    <mergeCell ref="B124:K124"/>
    <mergeCell ref="I96:J96"/>
    <mergeCell ref="E112:G112"/>
    <mergeCell ref="H79:H80"/>
    <mergeCell ref="E135:F135"/>
    <mergeCell ref="H77:H78"/>
    <mergeCell ref="I73:J74"/>
    <mergeCell ref="I69:J70"/>
    <mergeCell ref="H73:H74"/>
    <mergeCell ref="I95:K95"/>
    <mergeCell ref="B123:K123"/>
    <mergeCell ref="H52:K52"/>
    <mergeCell ref="E64:G64"/>
    <mergeCell ref="H75:H76"/>
    <mergeCell ref="C95:C96"/>
    <mergeCell ref="I71:J72"/>
    <mergeCell ref="K71:K72"/>
    <mergeCell ref="E95:G96"/>
    <mergeCell ref="I79:J80"/>
    <mergeCell ref="C56:H56"/>
    <mergeCell ref="I65:J65"/>
    <mergeCell ref="H69:H70"/>
    <mergeCell ref="I111:J111"/>
    <mergeCell ref="E127:F127"/>
    <mergeCell ref="D84:D85"/>
    <mergeCell ref="I64:K64"/>
    <mergeCell ref="I75:J76"/>
    <mergeCell ref="D95:D96"/>
  </mergeCells>
  <dataValidations count="10">
    <dataValidation type="list" allowBlank="1" showInputMessage="1" showErrorMessage="1" sqref="H32:K32">
      <formula1>$M$13:$M$14</formula1>
    </dataValidation>
    <dataValidation type="list" allowBlank="1" showInputMessage="1" showErrorMessage="1" sqref="H37:K37">
      <formula1>$M$16:$M$17</formula1>
    </dataValidation>
    <dataValidation type="list" allowBlank="1" showInputMessage="1" showErrorMessage="1" sqref="H38:K38">
      <formula1>$M$19:$M$20</formula1>
    </dataValidation>
    <dataValidation type="list" allowBlank="1" showInputMessage="1" showErrorMessage="1" sqref="H39:K39">
      <formula1>$M$22:$M$24</formula1>
    </dataValidation>
    <dataValidation type="list" allowBlank="1" showInputMessage="1" showErrorMessage="1" sqref="H40:K40">
      <formula1>$M$26:$M$29</formula1>
    </dataValidation>
    <dataValidation type="list" allowBlank="1" showInputMessage="1" showErrorMessage="1" sqref="H42 I42">
      <formula1>$M$31:$M$33</formula1>
    </dataValidation>
    <dataValidation type="list" allowBlank="1" showInputMessage="1" showErrorMessage="1" sqref="H44:K44">
      <formula1>$M$35:$M$36</formula1>
    </dataValidation>
    <dataValidation type="list" allowBlank="1" showInputMessage="1" showErrorMessage="1" sqref="H49:K49">
      <formula1>$M$38:$M$40</formula1>
    </dataValidation>
    <dataValidation type="list" allowBlank="1" showInputMessage="1" showErrorMessage="1" sqref="D67:D68 D69:D70 D71:D72 D73:D74 D75:D76 D77:D78 D79:D80 D81:D82">
      <formula1>$M$64:$M$65</formula1>
    </dataValidation>
    <dataValidation type="list" allowBlank="1" showInputMessage="1" showErrorMessage="1" sqref="K100">
      <formula1>$M$100:$M$102</formula1>
    </dataValidation>
  </dataValidations>
  <hyperlinks>
    <hyperlink ref="D29" r:id="rId1"/>
  </hyperlinks>
  <pageMargins left="0.25" right="0.25" top="0.75" bottom="0.75" header="0.3" footer="0.3"/>
  <pageSetup orientation="landscape"/>
  <headerFooter>
    <oddFooter>&amp;C&amp;"Calibri,Regular"&amp;11&amp;K000000Опросный лист №  Дата: 02/03/2018  стр.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ОЛ ДуХХХ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dcterms:modified xsi:type="dcterms:W3CDTF">2022-03-30T12:31:23Z</dcterms:modified>
</cp:coreProperties>
</file>